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Default Extension="bin" ContentType="application/vnd.openxmlformats-officedocument.spreadsheetml.printerSettings"/>
  <Default Extension="png" ContentType="image/png"/>
  <Default Extension="svg" ContentType="image/svg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 codeName="ЭтаКнига"/>
  <bookViews>
    <workbookView visibility="visible" minimized="0" showHorizontalScroll="1" showVerticalScroll="1" showSheetTabs="1" xWindow="6210" yWindow="4155" windowWidth="35310" windowHeight="15645" tabRatio="600" firstSheet="0" activeTab="0" autoFilterDateGrouping="1"/>
  </bookViews>
  <sheets>
    <sheet name="Продукция EKF" sheetId="1" state="visible" r:id="rId1"/>
    <sheet name="Рекламная продукция" sheetId="2" state="hidden" r:id="rId2"/>
    <sheet name="Тарифные зоны" sheetId="3" state="hidden" r:id="rId3"/>
  </sheets>
  <definedNames>
    <definedName name="_xlnm._FilterDatabase" localSheetId="0" hidden="1">'Продукция EKF'!$A$12:$AB$13</definedName>
    <definedName name="_xlnm._FilterDatabase" localSheetId="1" hidden="1">'Рекламная продукция'!$A$12:$IU$171</definedName>
    <definedName name="_xlnm._FilterDatabase" localSheetId="1" hidden="1">'Рекламная продукция'!$A$12:$IU$171</definedName>
    <definedName name="_xlnm._FilterDatabase" localSheetId="2" hidden="1">'Тарифные зоны'!$A$12:$I$12</definedName>
    <definedName name="_xlnm._FilterDatabase" localSheetId="2" hidden="1">'Тарифные зоны'!$A$12:$I$12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#,##0.00000"/>
    <numFmt numFmtId="166" formatCode="_-* #,##0.00\ _₽_-;\-* #,##0.00\ _₽_-;_-* &quot;-&quot;??\ _₽_-;_-@_-"/>
    <numFmt numFmtId="167" formatCode="DD.MM.YYYY"/>
  </numFmts>
  <fonts count="43">
    <font>
      <name val="Arial"/>
      <family val="2"/>
      <sz val="8"/>
    </font>
    <font>
      <name val="Calibri"/>
      <charset val="204"/>
      <family val="2"/>
      <color theme="1"/>
      <sz val="11"/>
      <scheme val="minor"/>
    </font>
    <font>
      <name val="Tahoma"/>
      <charset val="204"/>
      <family val="2"/>
      <b val="1"/>
      <sz val="10"/>
    </font>
    <font>
      <name val="Arial Cyr"/>
      <charset val="204"/>
      <color indexed="12"/>
      <sz val="10"/>
      <u val="single"/>
    </font>
    <font>
      <name val="Arial Cyr"/>
      <charset val="204"/>
      <sz val="10"/>
    </font>
    <font>
      <name val="Tahoma"/>
      <charset val="204"/>
      <family val="2"/>
      <sz val="8"/>
    </font>
    <font>
      <name val="Arial"/>
      <charset val="204"/>
      <family val="2"/>
      <sz val="8"/>
    </font>
    <font>
      <name val="Tahoma"/>
      <charset val="204"/>
      <family val="2"/>
      <b val="1"/>
      <sz val="8"/>
    </font>
    <font>
      <name val="Tahoma"/>
      <charset val="204"/>
      <family val="2"/>
      <sz val="16"/>
    </font>
    <font>
      <name val="Tahoma"/>
      <charset val="204"/>
      <family val="2"/>
      <sz val="11"/>
    </font>
    <font>
      <name val="Arial Cyr"/>
      <charset val="204"/>
      <sz val="11"/>
      <u val="single"/>
    </font>
    <font>
      <name val="Arial"/>
      <charset val="204"/>
      <family val="2"/>
      <sz val="11"/>
    </font>
    <font>
      <name val="Calibri"/>
      <charset val="204"/>
      <family val="2"/>
      <color theme="1"/>
      <sz val="11"/>
      <scheme val="minor"/>
    </font>
    <font>
      <name val="Arial"/>
      <family val="2"/>
      <b val="1"/>
      <sz val="8"/>
    </font>
    <font>
      <name val="Arial"/>
      <family val="2"/>
      <sz val="8"/>
    </font>
    <font>
      <name val="Tahoma"/>
      <charset val="204"/>
      <family val="2"/>
      <b val="1"/>
      <color rgb="FFFF0000"/>
      <sz val="14"/>
    </font>
    <font>
      <name val="Tahoma"/>
      <charset val="204"/>
      <family val="2"/>
      <b val="1"/>
      <sz val="9"/>
    </font>
    <font>
      <name val="Tahoma"/>
      <charset val="204"/>
      <family val="2"/>
      <color theme="1" tint="0.3499862666707358"/>
      <sz val="10"/>
      <u val="single"/>
    </font>
    <font>
      <name val="Tahoma"/>
      <charset val="204"/>
      <family val="2"/>
      <color theme="1" tint="0.3499862666707358"/>
      <sz val="10"/>
    </font>
    <font>
      <name val="Tahoma"/>
      <charset val="204"/>
      <family val="2"/>
      <b val="1"/>
      <color theme="1"/>
      <sz val="10"/>
    </font>
    <font>
      <name val="Tahoma"/>
      <charset val="204"/>
      <family val="2"/>
      <b val="1"/>
      <color theme="1"/>
      <sz val="11"/>
    </font>
    <font>
      <name val="Calibri"/>
      <charset val="204"/>
      <family val="2"/>
      <b val="1"/>
      <color rgb="FFC00000"/>
      <sz val="10"/>
      <scheme val="minor"/>
    </font>
    <font>
      <name val="Tahoma"/>
      <charset val="204"/>
      <family val="2"/>
      <b val="1"/>
      <color indexed="12"/>
      <sz val="10"/>
      <u val="single"/>
    </font>
    <font>
      <name val="Arial"/>
      <family val="2"/>
      <sz val="10"/>
    </font>
    <font>
      <name val="Tahoma"/>
      <charset val="204"/>
      <family val="2"/>
      <b val="1"/>
      <color theme="0"/>
      <sz val="14"/>
    </font>
    <font>
      <name val="Calibri"/>
      <charset val="204"/>
      <family val="2"/>
      <b val="1"/>
      <color theme="1"/>
      <sz val="11"/>
      <scheme val="minor"/>
    </font>
    <font>
      <name val="Calibri"/>
      <charset val="204"/>
      <family val="2"/>
      <sz val="11"/>
      <scheme val="minor"/>
    </font>
    <font>
      <name val="Calibri"/>
      <charset val="204"/>
      <family val="2"/>
      <b val="1"/>
      <color rgb="FFC00000"/>
      <sz val="11"/>
      <scheme val="minor"/>
    </font>
    <font>
      <name val="Calibri"/>
      <charset val="204"/>
      <family val="2"/>
      <sz val="8"/>
      <scheme val="minor"/>
    </font>
    <font>
      <name val="Calibri"/>
      <charset val="204"/>
      <family val="2"/>
      <b val="1"/>
      <sz val="10"/>
      <scheme val="minor"/>
    </font>
    <font>
      <name val="Calibri"/>
      <charset val="204"/>
      <family val="2"/>
      <b val="1"/>
      <sz val="8"/>
      <scheme val="minor"/>
    </font>
    <font>
      <name val="Calibri"/>
      <charset val="204"/>
      <family val="2"/>
      <color indexed="12"/>
      <sz val="10"/>
      <u val="single"/>
      <scheme val="minor"/>
    </font>
    <font>
      <name val="Calibri"/>
      <charset val="204"/>
      <family val="2"/>
      <color theme="1" tint="0.3499862666707358"/>
      <sz val="11"/>
      <u val="single"/>
      <scheme val="minor"/>
    </font>
    <font>
      <name val="Calibri"/>
      <charset val="204"/>
      <family val="2"/>
      <color theme="1" tint="0.3499862666707358"/>
      <sz val="11"/>
      <scheme val="minor"/>
    </font>
    <font>
      <name val="Calibri"/>
      <charset val="204"/>
      <family val="2"/>
      <color indexed="12"/>
      <sz val="11"/>
      <u val="single"/>
      <scheme val="minor"/>
    </font>
    <font>
      <name val="Calibri"/>
      <charset val="204"/>
      <family val="2"/>
      <b val="1"/>
      <color rgb="FFC00000"/>
      <sz val="16"/>
      <scheme val="minor"/>
    </font>
    <font>
      <name val="Calibri"/>
      <charset val="204"/>
      <family val="2"/>
      <b val="1"/>
      <sz val="11"/>
      <scheme val="minor"/>
    </font>
    <font>
      <name val="Calibri"/>
      <charset val="204"/>
      <family val="2"/>
      <color rgb="FF212121"/>
      <sz val="11"/>
      <scheme val="minor"/>
    </font>
    <font>
      <name val="Calibri"/>
      <charset val="204"/>
      <family val="2"/>
      <sz val="16"/>
      <scheme val="minor"/>
    </font>
    <font>
      <name val="Calibri"/>
      <charset val="204"/>
      <family val="2"/>
      <sz val="11"/>
      <u val="single"/>
      <scheme val="minor"/>
    </font>
    <font>
      <name val="Calibri"/>
      <charset val="204"/>
      <family val="2"/>
      <sz val="10"/>
      <scheme val="minor"/>
    </font>
    <font>
      <name val="Calibri"/>
      <charset val="204"/>
      <family val="2"/>
      <b val="1"/>
      <sz val="14"/>
      <scheme val="minor"/>
    </font>
    <font>
      <name val="Calibri"/>
      <charset val="204"/>
      <family val="2"/>
      <b val="1"/>
      <sz val="11"/>
      <u val="single"/>
      <scheme val="minor"/>
    </font>
  </fonts>
  <fills count="9">
    <fill>
      <patternFill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6290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6" tint="0.399945066682943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dotted">
        <color theme="0" tint="-0.3499862666707358"/>
      </left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/>
      <top/>
      <bottom style="dotted">
        <color theme="0" tint="-0.3499862666707358"/>
      </bottom>
      <diagonal/>
    </border>
    <border>
      <left/>
      <right style="dotted">
        <color theme="0" tint="-0.3499862666707358"/>
      </right>
      <top/>
      <bottom style="dotted">
        <color theme="0" tint="-0.3499862666707358"/>
      </bottom>
      <diagonal/>
    </border>
    <border>
      <left/>
      <right/>
      <top/>
      <bottom style="dotted">
        <color theme="0" tint="-0.3499862666707358"/>
      </bottom>
      <diagonal/>
    </border>
    <border>
      <left style="dotted">
        <color theme="0" tint="-0.3499862666707358"/>
      </left>
      <right/>
      <top/>
      <bottom/>
      <diagonal/>
    </border>
    <border>
      <left/>
      <right/>
      <top style="dotted">
        <color theme="0" tint="-0.3499862666707358"/>
      </top>
      <bottom/>
      <diagonal/>
    </border>
    <border>
      <left/>
      <right style="dotted">
        <color theme="0" tint="-0.3499862666707358"/>
      </right>
      <top/>
      <bottom/>
      <diagonal/>
    </border>
    <border>
      <left style="dotted">
        <color theme="0" tint="-0.3499862666707358"/>
      </left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/>
      <top style="dotted">
        <color theme="0" tint="-0.3499862666707358"/>
      </top>
      <bottom style="dotted">
        <color theme="0" tint="-0.3499862666707358"/>
      </bottom>
      <diagonal/>
    </border>
    <border>
      <left/>
      <right style="dotted">
        <color theme="0" tint="-0.3499862666707358"/>
      </right>
      <top style="dotted">
        <color theme="0" tint="-0.3499862666707358"/>
      </top>
      <bottom style="dotted">
        <color theme="0" tint="-0.349986266670735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theme="0" tint="-0.3499862666707358"/>
      </left>
      <right style="dotted">
        <color theme="0" tint="-0.3499862666707358"/>
      </right>
      <top style="dotted">
        <color theme="0" tint="-0.3499862666707358"/>
      </top>
      <bottom/>
      <diagonal/>
    </border>
    <border>
      <left style="dotted">
        <color theme="0" tint="-0.3499862666707358"/>
      </left>
      <right style="dotted">
        <color theme="0" tint="-0.3499862666707358"/>
      </right>
      <top/>
      <bottom style="dotted">
        <color theme="0" tint="-0.3499862666707358"/>
      </bottom>
      <diagonal/>
    </border>
    <border>
      <left style="dotted">
        <color theme="0" tint="-0.3499862666707358"/>
      </left>
      <right style="dotted">
        <color theme="0" tint="-0.349986266670735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/>
      <right style="thin"/>
      <top style="thin"/>
      <bottom style="thin"/>
    </border>
  </borders>
  <cellStyleXfs count="15">
    <xf numFmtId="0" fontId="14" fillId="0" borderId="0"/>
    <xf numFmtId="0" fontId="3" fillId="0" borderId="0"/>
    <xf numFmtId="0" fontId="4" fillId="0" borderId="0"/>
    <xf numFmtId="0" fontId="6" fillId="0" borderId="0"/>
    <xf numFmtId="0" fontId="12" fillId="0" borderId="0"/>
    <xf numFmtId="164" fontId="12" fillId="0" borderId="0"/>
    <xf numFmtId="0" fontId="12" fillId="0" borderId="0"/>
    <xf numFmtId="0" fontId="14" fillId="0" borderId="0"/>
    <xf numFmtId="166" fontId="12" fillId="0" borderId="0"/>
    <xf numFmtId="0" fontId="14" fillId="0" borderId="0" applyAlignment="1">
      <alignment horizontal="left"/>
    </xf>
    <xf numFmtId="0" fontId="4" fillId="0" borderId="0"/>
    <xf numFmtId="0" fontId="14" fillId="0" borderId="0"/>
    <xf numFmtId="0" fontId="3" fillId="0" borderId="0"/>
    <xf numFmtId="0" fontId="12" fillId="0" borderId="0"/>
    <xf numFmtId="164" fontId="12" fillId="0" borderId="0"/>
  </cellStyleXfs>
  <cellXfs count="142">
    <xf numFmtId="0" fontId="0" fillId="0" borderId="0" applyAlignment="1" pivotButton="0" quotePrefix="0" xfId="0">
      <alignment horizontal="left"/>
    </xf>
    <xf numFmtId="0" fontId="9" fillId="3" borderId="0" applyAlignment="1" pivotButton="0" quotePrefix="0" xfId="0">
      <alignment vertical="top"/>
    </xf>
    <xf numFmtId="0" fontId="9" fillId="4" borderId="0" applyAlignment="1" pivotButton="0" quotePrefix="0" xfId="0">
      <alignment vertical="top"/>
    </xf>
    <xf numFmtId="0" fontId="5" fillId="0" borderId="0" applyAlignment="1" pivotButton="0" quotePrefix="0" xfId="0">
      <alignment horizontal="left" vertical="center"/>
    </xf>
    <xf numFmtId="0" fontId="11" fillId="5" borderId="2" applyAlignment="1" pivotButton="0" quotePrefix="0" xfId="3">
      <alignment horizontal="center" vertical="center"/>
    </xf>
    <xf numFmtId="0" fontId="11" fillId="5" borderId="2" applyAlignment="1" pivotButton="0" quotePrefix="0" xfId="3">
      <alignment horizontal="center" vertical="center" wrapText="1"/>
    </xf>
    <xf numFmtId="0" fontId="1" fillId="0" borderId="0" applyAlignment="1" pivotButton="0" quotePrefix="0" xfId="6">
      <alignment horizontal="center" vertical="center" wrapText="1"/>
    </xf>
    <xf numFmtId="0" fontId="14" fillId="0" borderId="1" applyAlignment="1" pivotButton="0" quotePrefix="0" xfId="7">
      <alignment horizontal="left"/>
    </xf>
    <xf numFmtId="0" fontId="8" fillId="0" borderId="0" applyAlignment="1" pivotButton="0" quotePrefix="0" xfId="0">
      <alignment horizontal="left" vertical="center"/>
    </xf>
    <xf numFmtId="0" fontId="9" fillId="0" borderId="0" applyAlignment="1" pivotButton="0" quotePrefix="0" xfId="0">
      <alignment vertical="top"/>
    </xf>
    <xf numFmtId="0" fontId="10" fillId="0" borderId="0" applyAlignment="1" pivotButton="0" quotePrefix="0" xfId="1">
      <alignment vertical="center"/>
    </xf>
    <xf numFmtId="0" fontId="17" fillId="0" borderId="0" applyAlignment="1" pivotButton="0" quotePrefix="0" xfId="0">
      <alignment horizontal="right" vertical="center"/>
    </xf>
    <xf numFmtId="0" fontId="18" fillId="0" borderId="0" applyAlignment="1" pivotButton="0" quotePrefix="0" xfId="0">
      <alignment horizontal="right" vertical="center"/>
    </xf>
    <xf numFmtId="0" fontId="2" fillId="0" borderId="0" applyAlignment="1" pivotButton="0" quotePrefix="0" xfId="0">
      <alignment vertical="center" wrapText="1"/>
    </xf>
    <xf numFmtId="14" fontId="19" fillId="0" borderId="0" applyAlignment="1" pivotButton="0" quotePrefix="0" xfId="0">
      <alignment horizontal="right" vertical="center"/>
    </xf>
    <xf numFmtId="0" fontId="3" fillId="0" borderId="0" applyAlignment="1" pivotButton="0" quotePrefix="0" xfId="1">
      <alignment horizontal="right"/>
    </xf>
    <xf numFmtId="0" fontId="1" fillId="0" borderId="0" pivotButton="0" quotePrefix="0" xfId="6"/>
    <xf numFmtId="0" fontId="10" fillId="0" borderId="0" applyAlignment="1" pivotButton="0" quotePrefix="0" xfId="1">
      <alignment horizontal="left" vertical="center"/>
    </xf>
    <xf numFmtId="2" fontId="0" fillId="0" borderId="0" applyAlignment="1" pivotButton="0" quotePrefix="0" xfId="0">
      <alignment horizontal="left"/>
    </xf>
    <xf numFmtId="2" fontId="11" fillId="5" borderId="2" applyAlignment="1" pivotButton="0" quotePrefix="0" xfId="3">
      <alignment horizontal="center" vertical="center"/>
    </xf>
    <xf numFmtId="2" fontId="14" fillId="0" borderId="8" applyAlignment="1" pivotButton="0" quotePrefix="0" xfId="8">
      <alignment horizontal="right"/>
    </xf>
    <xf numFmtId="0" fontId="5" fillId="0" borderId="0" applyAlignment="1" pivotButton="0" quotePrefix="0" xfId="11">
      <alignment horizontal="left" vertical="center"/>
    </xf>
    <xf numFmtId="0" fontId="17" fillId="0" borderId="0" applyAlignment="1" pivotButton="0" quotePrefix="0" xfId="11">
      <alignment horizontal="right" vertical="center"/>
    </xf>
    <xf numFmtId="14" fontId="19" fillId="0" borderId="0" applyAlignment="1" pivotButton="0" quotePrefix="0" xfId="11">
      <alignment horizontal="right" vertical="center"/>
    </xf>
    <xf numFmtId="0" fontId="18" fillId="0" borderId="0" applyAlignment="1" pivotButton="0" quotePrefix="0" xfId="11">
      <alignment horizontal="right" vertical="center"/>
    </xf>
    <xf numFmtId="0" fontId="14" fillId="0" borderId="0" applyAlignment="1" pivotButton="0" quotePrefix="0" xfId="11">
      <alignment horizontal="left"/>
    </xf>
    <xf numFmtId="0" fontId="3" fillId="0" borderId="0" applyAlignment="1" pivotButton="0" quotePrefix="0" xfId="12">
      <alignment horizontal="right"/>
    </xf>
    <xf numFmtId="0" fontId="9" fillId="0" borderId="0" applyAlignment="1" pivotButton="0" quotePrefix="0" xfId="11">
      <alignment vertical="top"/>
    </xf>
    <xf numFmtId="0" fontId="2" fillId="0" borderId="0" applyAlignment="1" pivotButton="0" quotePrefix="0" xfId="11">
      <alignment vertical="center" wrapText="1"/>
    </xf>
    <xf numFmtId="0" fontId="5" fillId="0" borderId="0" applyAlignment="1" pivotButton="0" quotePrefix="0" xfId="11">
      <alignment horizontal="left"/>
    </xf>
    <xf numFmtId="2" fontId="5" fillId="0" borderId="0" applyAlignment="1" pivotButton="0" quotePrefix="0" xfId="11">
      <alignment horizontal="center"/>
    </xf>
    <xf numFmtId="0" fontId="14" fillId="0" borderId="8" applyAlignment="1" pivotButton="0" quotePrefix="0" xfId="11">
      <alignment horizontal="center" vertical="center"/>
    </xf>
    <xf numFmtId="0" fontId="16" fillId="2" borderId="9" applyAlignment="1" pivotButton="0" quotePrefix="0" xfId="11">
      <alignment horizontal="center" vertical="center"/>
    </xf>
    <xf numFmtId="2" fontId="16" fillId="2" borderId="9" applyAlignment="1" pivotButton="0" quotePrefix="0" xfId="11">
      <alignment horizontal="center" vertical="center"/>
    </xf>
    <xf numFmtId="0" fontId="14" fillId="0" borderId="10" applyAlignment="1" pivotButton="0" quotePrefix="0" xfId="11">
      <alignment horizontal="center" vertical="center"/>
    </xf>
    <xf numFmtId="0" fontId="7" fillId="2" borderId="10" applyAlignment="1" pivotButton="0" quotePrefix="0" xfId="9">
      <alignment horizontal="left" vertical="center"/>
    </xf>
    <xf numFmtId="2" fontId="7" fillId="2" borderId="10" applyAlignment="1" pivotButton="0" quotePrefix="0" xfId="9">
      <alignment horizontal="center" vertical="center"/>
    </xf>
    <xf numFmtId="0" fontId="7" fillId="0" borderId="10" applyAlignment="1" pivotButton="0" quotePrefix="0" xfId="9">
      <alignment horizontal="left" vertical="center"/>
    </xf>
    <xf numFmtId="0" fontId="7" fillId="0" borderId="10" applyAlignment="1" pivotButton="0" quotePrefix="0" xfId="9">
      <alignment horizontal="center" vertical="center"/>
    </xf>
    <xf numFmtId="4" fontId="7" fillId="0" borderId="10" applyAlignment="1" pivotButton="0" quotePrefix="0" xfId="9">
      <alignment horizontal="right" vertical="center"/>
    </xf>
    <xf numFmtId="0" fontId="13" fillId="2" borderId="0" applyAlignment="1" pivotButton="0" quotePrefix="0" xfId="11">
      <alignment horizontal="left"/>
    </xf>
    <xf numFmtId="2" fontId="14" fillId="0" borderId="10" applyAlignment="1" pivotButton="0" quotePrefix="0" xfId="8">
      <alignment horizontal="right"/>
    </xf>
    <xf numFmtId="0" fontId="23" fillId="0" borderId="0" applyAlignment="1" pivotButton="0" quotePrefix="0" xfId="11">
      <alignment horizontal="left"/>
    </xf>
    <xf numFmtId="0" fontId="32" fillId="0" borderId="0" applyAlignment="1" pivotButton="0" quotePrefix="0" xfId="0">
      <alignment horizontal="right" vertical="center"/>
    </xf>
    <xf numFmtId="14" fontId="25" fillId="0" borderId="0" applyAlignment="1" pivotButton="0" quotePrefix="0" xfId="0">
      <alignment horizontal="right" vertical="center"/>
    </xf>
    <xf numFmtId="0" fontId="33" fillId="0" borderId="0" applyAlignment="1" pivotButton="0" quotePrefix="0" xfId="0">
      <alignment horizontal="right" vertical="center"/>
    </xf>
    <xf numFmtId="0" fontId="34" fillId="0" borderId="0" applyAlignment="1" pivotButton="0" quotePrefix="0" xfId="1">
      <alignment horizontal="right"/>
    </xf>
    <xf numFmtId="10" fontId="29" fillId="0" borderId="14" applyAlignment="1" pivotButton="0" quotePrefix="0" xfId="4">
      <alignment horizontal="center" vertical="center"/>
    </xf>
    <xf numFmtId="0" fontId="26" fillId="5" borderId="8" applyAlignment="1" pivotButton="0" quotePrefix="0" xfId="3">
      <alignment horizontal="center" vertical="center"/>
    </xf>
    <xf numFmtId="0" fontId="26" fillId="5" borderId="3" applyAlignment="1" pivotButton="0" quotePrefix="0" xfId="3">
      <alignment horizontal="center" vertical="center" wrapText="1"/>
    </xf>
    <xf numFmtId="0" fontId="26" fillId="5" borderId="8" applyAlignment="1" pivotButton="0" quotePrefix="0" xfId="3">
      <alignment horizontal="center" vertical="center" wrapText="1"/>
    </xf>
    <xf numFmtId="0" fontId="26" fillId="5" borderId="8" applyAlignment="1" pivotButton="0" quotePrefix="0" xfId="0">
      <alignment horizontal="center" vertical="center" wrapText="1"/>
    </xf>
    <xf numFmtId="0" fontId="36" fillId="5" borderId="8" applyAlignment="1" pivotButton="0" quotePrefix="0" xfId="0">
      <alignment horizontal="center" vertical="center" wrapText="1"/>
    </xf>
    <xf numFmtId="0" fontId="28" fillId="0" borderId="0" applyAlignment="1" pivotButton="0" quotePrefix="0" xfId="0">
      <alignment horizontal="left"/>
    </xf>
    <xf numFmtId="0" fontId="26" fillId="0" borderId="0" pivotButton="0" quotePrefix="0" xfId="0"/>
    <xf numFmtId="10" fontId="29" fillId="0" borderId="0" applyAlignment="1" pivotButton="0" quotePrefix="0" xfId="4">
      <alignment horizontal="center" vertical="center"/>
    </xf>
    <xf numFmtId="0" fontId="28" fillId="0" borderId="0" applyAlignment="1" pivotButton="0" quotePrefix="0" xfId="0">
      <alignment horizontal="left" vertical="center"/>
    </xf>
    <xf numFmtId="0" fontId="37" fillId="0" borderId="0" applyAlignment="1" pivotButton="0" quotePrefix="0" xfId="0">
      <alignment horizontal="left"/>
    </xf>
    <xf numFmtId="0" fontId="26" fillId="0" borderId="0" applyAlignment="1" pivotButton="0" quotePrefix="0" xfId="0">
      <alignment vertical="top"/>
    </xf>
    <xf numFmtId="0" fontId="37" fillId="0" borderId="0" pivotButton="0" quotePrefix="0" xfId="0"/>
    <xf numFmtId="0" fontId="39" fillId="0" borderId="0" applyAlignment="1" pivotButton="0" quotePrefix="0" xfId="1">
      <alignment vertical="center"/>
    </xf>
    <xf numFmtId="0" fontId="26" fillId="3" borderId="0" applyAlignment="1" pivotButton="0" quotePrefix="0" xfId="0">
      <alignment vertical="top"/>
    </xf>
    <xf numFmtId="0" fontId="28" fillId="0" borderId="0" pivotButton="0" quotePrefix="0" xfId="0"/>
    <xf numFmtId="0" fontId="28" fillId="0" borderId="0" applyAlignment="1" pivotButton="0" quotePrefix="0" xfId="0">
      <alignment horizontal="center" vertical="center"/>
    </xf>
    <xf numFmtId="0" fontId="3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/>
    </xf>
    <xf numFmtId="0" fontId="28" fillId="0" borderId="0" applyAlignment="1" pivotButton="0" quotePrefix="0" xfId="0">
      <alignment vertical="center" wrapText="1"/>
    </xf>
    <xf numFmtId="0" fontId="40" fillId="0" borderId="0" applyAlignment="1" pivotButton="0" quotePrefix="0" xfId="0">
      <alignment horizontal="left" vertical="center" indent="1"/>
    </xf>
    <xf numFmtId="0" fontId="41" fillId="0" borderId="0" applyAlignment="1" pivotButton="0" quotePrefix="0" xfId="0">
      <alignment vertical="center" wrapText="1"/>
    </xf>
    <xf numFmtId="0" fontId="29" fillId="0" borderId="0" applyAlignment="1" pivotButton="0" quotePrefix="0" xfId="0">
      <alignment vertical="center" wrapText="1"/>
    </xf>
    <xf numFmtId="0" fontId="26" fillId="0" borderId="0" applyAlignment="1" pivotButton="0" quotePrefix="0" xfId="0">
      <alignment horizontal="center" vertical="top"/>
    </xf>
    <xf numFmtId="0" fontId="31" fillId="0" borderId="0" pivotButton="0" quotePrefix="0" xfId="1"/>
    <xf numFmtId="0" fontId="28" fillId="0" borderId="0" applyAlignment="1" pivotButton="0" quotePrefix="0" xfId="3">
      <alignment horizontal="center" vertical="center" wrapText="1"/>
    </xf>
    <xf numFmtId="0" fontId="42" fillId="0" borderId="0" applyAlignment="1" pivotButton="0" quotePrefix="0" xfId="1">
      <alignment vertical="center"/>
    </xf>
    <xf numFmtId="0" fontId="36" fillId="0" borderId="0" pivotButton="0" quotePrefix="0" xfId="0"/>
    <xf numFmtId="0" fontId="36" fillId="3" borderId="0" applyAlignment="1" pivotButton="0" quotePrefix="0" xfId="0">
      <alignment vertical="top"/>
    </xf>
    <xf numFmtId="0" fontId="26" fillId="6" borderId="0" applyAlignment="1" pivotButton="0" quotePrefix="0" xfId="0">
      <alignment vertical="top"/>
    </xf>
    <xf numFmtId="164" fontId="36" fillId="0" borderId="5" applyAlignment="1" pivotButton="0" quotePrefix="0" xfId="5">
      <alignment vertical="top"/>
    </xf>
    <xf numFmtId="164" fontId="36" fillId="0" borderId="4" applyAlignment="1" pivotButton="0" quotePrefix="0" xfId="5">
      <alignment vertical="top"/>
    </xf>
    <xf numFmtId="0" fontId="36" fillId="0" borderId="0" applyAlignment="1" pivotButton="0" quotePrefix="0" xfId="0">
      <alignment horizontal="center" vertical="top"/>
    </xf>
    <xf numFmtId="2" fontId="30" fillId="0" borderId="0" applyAlignment="1" pivotButton="0" quotePrefix="0" xfId="0">
      <alignment horizontal="center" vertical="center"/>
    </xf>
    <xf numFmtId="0" fontId="40" fillId="7" borderId="8" applyAlignment="1" pivotButton="0" quotePrefix="0" xfId="0">
      <alignment horizontal="left" vertical="center" wrapText="1"/>
    </xf>
    <xf numFmtId="0" fontId="40" fillId="7" borderId="12" applyAlignment="1" pivotButton="0" quotePrefix="0" xfId="0">
      <alignment horizontal="left" vertical="center" wrapText="1"/>
    </xf>
    <xf numFmtId="0" fontId="40" fillId="7" borderId="13" applyAlignment="1" pivotButton="0" quotePrefix="0" xfId="0">
      <alignment horizontal="right" vertical="center"/>
    </xf>
    <xf numFmtId="0" fontId="40" fillId="7" borderId="8" applyAlignment="1" pivotButton="0" quotePrefix="0" xfId="0">
      <alignment horizontal="center" vertical="center"/>
    </xf>
    <xf numFmtId="4" fontId="40" fillId="7" borderId="8" applyAlignment="1" pivotButton="0" quotePrefix="0" xfId="0">
      <alignment horizontal="right" vertical="center"/>
    </xf>
    <xf numFmtId="4" fontId="29" fillId="7" borderId="8" applyAlignment="1" pivotButton="0" quotePrefix="0" xfId="0">
      <alignment horizontal="right" vertical="center"/>
    </xf>
    <xf numFmtId="2" fontId="40" fillId="7" borderId="8" applyAlignment="1" pivotButton="0" quotePrefix="0" xfId="0">
      <alignment horizontal="right" vertical="center"/>
    </xf>
    <xf numFmtId="0" fontId="40" fillId="7" borderId="8" applyAlignment="1" pivotButton="0" quotePrefix="0" xfId="0">
      <alignment horizontal="left" vertical="center"/>
    </xf>
    <xf numFmtId="0" fontId="40" fillId="8" borderId="8" applyAlignment="1" pivotButton="0" quotePrefix="0" xfId="0">
      <alignment horizontal="center" vertical="center"/>
    </xf>
    <xf numFmtId="165" fontId="40" fillId="8" borderId="8" applyAlignment="1" pivotButton="0" quotePrefix="0" xfId="0">
      <alignment horizontal="right" vertical="center"/>
    </xf>
    <xf numFmtId="0" fontId="40" fillId="8" borderId="8" applyAlignment="1" pivotButton="0" quotePrefix="0" xfId="0">
      <alignment horizontal="right" vertical="center"/>
    </xf>
    <xf numFmtId="165" fontId="40" fillId="7" borderId="8" applyAlignment="1" pivotButton="0" quotePrefix="0" xfId="0">
      <alignment horizontal="right" vertical="center"/>
    </xf>
    <xf numFmtId="0" fontId="40" fillId="0" borderId="0" applyAlignment="1" pivotButton="0" quotePrefix="0" xfId="0">
      <alignment horizontal="left"/>
    </xf>
    <xf numFmtId="0" fontId="0" fillId="0" borderId="5" pivotButton="0" quotePrefix="0" xfId="0"/>
    <xf numFmtId="0" fontId="0" fillId="0" borderId="26" pivotButton="0" quotePrefix="0" xfId="0"/>
    <xf numFmtId="0" fontId="27" fillId="0" borderId="15" applyAlignment="1" pivotButton="0" quotePrefix="0" xfId="0">
      <alignment horizontal="center" vertical="center"/>
    </xf>
    <xf numFmtId="0" fontId="27" fillId="0" borderId="21" applyAlignment="1" pivotButton="0" quotePrefix="0" xfId="0">
      <alignment horizontal="center" vertical="center"/>
    </xf>
    <xf numFmtId="0" fontId="27" fillId="0" borderId="16" applyAlignment="1" pivotButton="0" quotePrefix="0" xfId="0">
      <alignment horizontal="center" vertical="center"/>
    </xf>
    <xf numFmtId="0" fontId="26" fillId="0" borderId="17" applyAlignment="1" pivotButton="0" quotePrefix="0" xfId="0">
      <alignment horizontal="center"/>
    </xf>
    <xf numFmtId="0" fontId="26" fillId="0" borderId="19" applyAlignment="1" pivotButton="0" quotePrefix="0" xfId="0">
      <alignment horizontal="center"/>
    </xf>
    <xf numFmtId="0" fontId="26" fillId="0" borderId="18" applyAlignment="1" pivotButton="0" quotePrefix="0" xfId="0">
      <alignment horizontal="center"/>
    </xf>
    <xf numFmtId="0" fontId="35" fillId="0" borderId="0" applyAlignment="1" pivotButton="0" quotePrefix="0" xfId="0">
      <alignment horizontal="left" vertical="center" indent="3"/>
    </xf>
    <xf numFmtId="0" fontId="35" fillId="0" borderId="0" applyAlignment="1" pivotButton="0" quotePrefix="0" xfId="0">
      <alignment vertical="center" wrapText="1"/>
    </xf>
    <xf numFmtId="0" fontId="36" fillId="0" borderId="0" applyAlignment="1" pivotButton="0" quotePrefix="0" xfId="0">
      <alignment horizontal="center"/>
    </xf>
    <xf numFmtId="0" fontId="28" fillId="0" borderId="0" applyAlignment="1" pivotButton="0" quotePrefix="0" xfId="0">
      <alignment horizontal="left"/>
    </xf>
    <xf numFmtId="0" fontId="27" fillId="0" borderId="20" applyAlignment="1" pivotButton="0" quotePrefix="0" xfId="0">
      <alignment horizontal="center" vertical="center"/>
    </xf>
    <xf numFmtId="0" fontId="27" fillId="0" borderId="0" applyAlignment="1" pivotButton="0" quotePrefix="0" xfId="0">
      <alignment horizontal="center" vertical="center"/>
    </xf>
    <xf numFmtId="0" fontId="27" fillId="0" borderId="22" applyAlignment="1" pivotButton="0" quotePrefix="0" xfId="0">
      <alignment horizontal="center" vertical="center"/>
    </xf>
    <xf numFmtId="0" fontId="29" fillId="0" borderId="23" applyAlignment="1" pivotButton="0" quotePrefix="0" xfId="0">
      <alignment horizontal="center" vertical="center"/>
    </xf>
    <xf numFmtId="0" fontId="29" fillId="0" borderId="24" applyAlignment="1" pivotButton="0" quotePrefix="0" xfId="0">
      <alignment horizontal="center" vertical="center"/>
    </xf>
    <xf numFmtId="0" fontId="29" fillId="0" borderId="25" applyAlignment="1" pivotButton="0" quotePrefix="0" xfId="0">
      <alignment horizontal="center" vertical="center"/>
    </xf>
    <xf numFmtId="0" fontId="20" fillId="0" borderId="0" applyAlignment="1" pivotButton="0" quotePrefix="0" xfId="11">
      <alignment horizontal="left" vertical="center" indent="3"/>
    </xf>
    <xf numFmtId="0" fontId="5" fillId="0" borderId="0" applyAlignment="1" pivotButton="0" quotePrefix="0" xfId="11">
      <alignment horizontal="left"/>
    </xf>
    <xf numFmtId="0" fontId="22" fillId="0" borderId="0" applyAlignment="1" pivotButton="0" quotePrefix="0" xfId="12">
      <alignment horizontal="right" vertical="center" wrapText="1"/>
    </xf>
    <xf numFmtId="0" fontId="23" fillId="0" borderId="0" applyAlignment="1" pivotButton="0" quotePrefix="0" xfId="11">
      <alignment horizontal="left"/>
    </xf>
    <xf numFmtId="0" fontId="24" fillId="6" borderId="0" applyAlignment="1" pivotButton="0" quotePrefix="0" xfId="11">
      <alignment horizontal="center" vertical="center"/>
    </xf>
    <xf numFmtId="2" fontId="5" fillId="0" borderId="0" applyAlignment="1" pivotButton="0" quotePrefix="0" xfId="11">
      <alignment horizontal="center"/>
    </xf>
    <xf numFmtId="0" fontId="16" fillId="2" borderId="7" applyAlignment="1" pivotButton="0" quotePrefix="0" xfId="11">
      <alignment horizontal="center" vertical="center" wrapText="1"/>
    </xf>
    <xf numFmtId="0" fontId="0" fillId="0" borderId="7" pivotButton="0" quotePrefix="0" xfId="0"/>
    <xf numFmtId="0" fontId="16" fillId="2" borderId="11" applyAlignment="1" pivotButton="0" quotePrefix="0" xfId="11">
      <alignment horizontal="center" vertical="center" wrapText="1"/>
    </xf>
    <xf numFmtId="0" fontId="0" fillId="0" borderId="6" pivotButton="0" quotePrefix="0" xfId="0"/>
    <xf numFmtId="0" fontId="20" fillId="0" borderId="0" applyAlignment="1" pivotButton="0" quotePrefix="0" xfId="0">
      <alignment horizontal="left" vertical="center" indent="3"/>
    </xf>
    <xf numFmtId="0" fontId="1" fillId="0" borderId="0" pivotButton="0" quotePrefix="0" xfId="6"/>
    <xf numFmtId="0" fontId="1" fillId="0" borderId="0" applyAlignment="1" pivotButton="0" quotePrefix="0" xfId="6">
      <alignment horizontal="center"/>
    </xf>
    <xf numFmtId="0" fontId="21" fillId="0" borderId="0" applyAlignment="1" pivotButton="0" quotePrefix="0" xfId="6">
      <alignment horizontal="left" vertical="center"/>
    </xf>
    <xf numFmtId="0" fontId="15" fillId="0" borderId="0" applyAlignment="1" pivotButton="0" quotePrefix="0" xfId="0">
      <alignment horizontal="center" vertical="center"/>
    </xf>
    <xf numFmtId="0" fontId="0" fillId="0" borderId="0" pivotButton="0" quotePrefix="0" xfId="0"/>
    <xf numFmtId="0" fontId="27" fillId="0" borderId="27" applyAlignment="1" pivotButton="0" quotePrefix="0" xfId="0">
      <alignment horizontal="center" vertical="center"/>
    </xf>
    <xf numFmtId="0" fontId="0" fillId="0" borderId="21" pivotButton="0" quotePrefix="0" xfId="0"/>
    <xf numFmtId="0" fontId="0" fillId="0" borderId="16" pivotButton="0" quotePrefix="0" xfId="0"/>
    <xf numFmtId="167" fontId="25" fillId="0" borderId="0" applyAlignment="1" pivotButton="0" quotePrefix="0" xfId="0">
      <alignment horizontal="right" vertical="center"/>
    </xf>
    <xf numFmtId="0" fontId="27" fillId="0" borderId="29" applyAlignment="1" pivotButton="0" quotePrefix="0" xfId="0">
      <alignment horizontal="center" vertical="center"/>
    </xf>
    <xf numFmtId="0" fontId="0" fillId="0" borderId="22" pivotButton="0" quotePrefix="0" xfId="0"/>
    <xf numFmtId="0" fontId="26" fillId="0" borderId="28" applyAlignment="1" pivotButton="0" quotePrefix="0" xfId="0">
      <alignment horizontal="center"/>
    </xf>
    <xf numFmtId="0" fontId="0" fillId="0" borderId="19" pivotButton="0" quotePrefix="0" xfId="0"/>
    <xf numFmtId="0" fontId="0" fillId="0" borderId="18" pivotButton="0" quotePrefix="0" xfId="0"/>
    <xf numFmtId="0" fontId="29" fillId="0" borderId="14" applyAlignment="1" pivotButton="0" quotePrefix="0" xfId="0">
      <alignment horizontal="center" vertical="center"/>
    </xf>
    <xf numFmtId="0" fontId="0" fillId="0" borderId="24" pivotButton="0" quotePrefix="0" xfId="0"/>
    <xf numFmtId="0" fontId="0" fillId="0" borderId="25" pivotButton="0" quotePrefix="0" xfId="0"/>
    <xf numFmtId="0" fontId="0" fillId="0" borderId="33" pivotButton="0" quotePrefix="0" xfId="0"/>
    <xf numFmtId="0" fontId="14" fillId="0" borderId="33" pivotButton="0" quotePrefix="0" xfId="0"/>
  </cellXfs>
  <cellStyles count="15">
    <cellStyle name="Обычный" xfId="0" builtinId="0"/>
    <cellStyle name="Гиперссылка" xfId="1" builtinId="8"/>
    <cellStyle name="Обычный 2" xfId="2"/>
    <cellStyle name="Обычный_ЭКФ" xfId="3"/>
    <cellStyle name="Процентный" xfId="4" builtinId="5"/>
    <cellStyle name="Финансовый" xfId="5" builtinId="3"/>
    <cellStyle name="Обычный 3" xfId="6"/>
    <cellStyle name="Обычный_Лист1" xfId="7"/>
    <cellStyle name="Финансовый 2" xfId="8"/>
    <cellStyle name="Обычный 4" xfId="9"/>
    <cellStyle name="Обычный 6" xfId="10"/>
    <cellStyle name="Обычный 3 2" xfId="11"/>
    <cellStyle name="Гиперссылка 2" xfId="12"/>
    <cellStyle name="Обычный 3 3" xfId="13"/>
    <cellStyle name="Финансовый 3" xfId="1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Relationship Id="rId6" Type="http://schemas.microsoft.com/office/2017/06/relationships/rdRichValue" Target="richData/rdrichvalue.xml"/><Relationship Id="rId7" Type="http://schemas.openxmlformats.org/officeDocument/2006/relationships/sheetMetadata" Target="metadata.xml"/><Relationship Id="rId8" Type="http://schemas.microsoft.com/office/2017/06/relationships/rdRichValueTypes" Target="richData/rdRichValueTyp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3" Type="http://schemas.openxmlformats.org/officeDocument/2006/relationships/image" Target="https://cdn.ekfgroup.com/unsafe/fit-in/102x102/center/filters:format(png)/products/F82B5D8285AA9B66C85F49C78042540D.jpg" TargetMode="External"/><Relationship Id="rId4" Type="http://schemas.openxmlformats.org/officeDocument/2006/relationships/image" Target="https://cdn.ekfgroup.com/unsafe/fit-in/102x102/center/filters:format(png)/products/A1DACF11F19CFFE4211898172CACAFF8.jpg" TargetMode="External"/><Relationship Id="rId5" Type="http://schemas.openxmlformats.org/officeDocument/2006/relationships/image" Target="https://cdn.ekfgroup.com/unsafe/fit-in/102x102/center/filters:format(png)/products/6A6E813CEC869439EEC45A4690E85F8D.jpg" TargetMode="External"/><Relationship Id="rId6" Type="http://schemas.openxmlformats.org/officeDocument/2006/relationships/image" Target="https://cdn.ekfgroup.com/unsafe/fit-in/102x102/center/filters:format(png)/products/5750D3F696175887B5DDC70DCD1323D1.jpg" TargetMode="External"/><Relationship Id="rId7" Type="http://schemas.openxmlformats.org/officeDocument/2006/relationships/image" Target="https://cdn.ekfgroup.com/unsafe/fit-in/102x102/center/filters:format(png)/products/6527EA566710439C8515611C0176F4DF.jpg" TargetMode="External"/><Relationship Id="rId8" Type="http://schemas.openxmlformats.org/officeDocument/2006/relationships/image" Target="https://cdn.ekfgroup.com/unsafe/fit-in/102x102/center/filters:format(png)/products/6527EA566710439C8515611C0176F4DF.jpg" TargetMode="External"/><Relationship Id="rId9" Type="http://schemas.openxmlformats.org/officeDocument/2006/relationships/image" Target="https://cdn.ekfgroup.com/unsafe/fit-in/102x102/center/filters:format(png)/products/9C3D7AEF9EE8689F7C59CC709660746D.jpg" TargetMode="External"/><Relationship Id="rId10" Type="http://schemas.openxmlformats.org/officeDocument/2006/relationships/image" Target="https://cdn.ekfgroup.com/unsafe/fit-in/102x102/center/filters:format(png)/products/9C3D7AEF9EE8689F7C59CC709660746D.jpg" TargetMode="External"/><Relationship Id="rId11" Type="http://schemas.openxmlformats.org/officeDocument/2006/relationships/image" Target="https://cdn.ekfgroup.com/unsafe/fit-in/102x102/center/filters:format(png)/products/9E2C2966504AABBAAF6AD04E9D8F47E5.jpg" TargetMode="External"/><Relationship Id="rId12" Type="http://schemas.openxmlformats.org/officeDocument/2006/relationships/image" Target="https://cdn.ekfgroup.com/unsafe/fit-in/102x102/center/filters:format(png)/products/9E2C2966504AABBAAF6AD04E9D8F47E5.jpg" TargetMode="External"/><Relationship Id="rId13" Type="http://schemas.openxmlformats.org/officeDocument/2006/relationships/image" Target="https://cdn.ekfgroup.com/unsafe/fit-in/102x102/center/filters:format(png)/products/7AA7A56756A1A44DCF8AFFA6488768BC.jpg" TargetMode="External"/><Relationship Id="rId14" Type="http://schemas.openxmlformats.org/officeDocument/2006/relationships/image" Target="https://cdn.ekfgroup.com/unsafe/fit-in/102x102/center/filters:format(png)/products/7AA7A56756A1A44DCF8AFFA6488768BC.jpg" TargetMode="External"/><Relationship Id="rId15" Type="http://schemas.openxmlformats.org/officeDocument/2006/relationships/image" Target="https://cdn.ekfgroup.com/unsafe/fit-in/102x102/center/filters:format(png)/products/50C79131E55EB95A69CD6FAB9802A96F.jpg" TargetMode="External"/><Relationship Id="rId16" Type="http://schemas.openxmlformats.org/officeDocument/2006/relationships/image" Target="https://cdn.ekfgroup.com/unsafe/fit-in/102x102/center/filters:format(png)/products/50C79131E55EB95A69CD6FAB9802A96F.jpg" TargetMode="External"/><Relationship Id="rId17" Type="http://schemas.openxmlformats.org/officeDocument/2006/relationships/image" Target="https://cdn.ekfgroup.com/unsafe/fit-in/102x102/center/filters:format(png)/products/C1DA8F47AFDAE2A9720C29168F1A5176.png" TargetMode="External"/><Relationship Id="rId18" Type="http://schemas.openxmlformats.org/officeDocument/2006/relationships/image" Target="https://cdn.ekfgroup.com/unsafe/fit-in/102x102/center/filters:format(png)/products/C1DA8F47AFDAE2A9720C29168F1A5176.png" TargetMode="External"/><Relationship Id="rId19" Type="http://schemas.openxmlformats.org/officeDocument/2006/relationships/image" Target="https://cdn.ekfgroup.com/unsafe/fit-in/102x102/center/filters:format(png)/products/8C5934D5B9C4ED7FA7D40EB02058156C.jpg" TargetMode="External"/><Relationship Id="rId20" Type="http://schemas.openxmlformats.org/officeDocument/2006/relationships/image" Target="https://cdn.ekfgroup.com/unsafe/fit-in/102x102/center/filters:format(png)/products/8C5934D5B9C4ED7FA7D40EB02058156C.jpg" TargetMode="External"/><Relationship Id="rId21" Type="http://schemas.openxmlformats.org/officeDocument/2006/relationships/image" Target="https://cdn.ekfgroup.com/unsafe/fit-in/102x102/center/filters:format(png)/products/DE902980682B7961B3F0512EC83C9FC8.jpg" TargetMode="External"/><Relationship Id="rId22" Type="http://schemas.openxmlformats.org/officeDocument/2006/relationships/image" Target="https://cdn.ekfgroup.com/unsafe/fit-in/102x102/center/filters:format(png)/products/DE902980682B7961B3F0512EC83C9FC8.jpg" TargetMode="External"/><Relationship Id="rId23" Type="http://schemas.openxmlformats.org/officeDocument/2006/relationships/image" Target="https://cdn.ekfgroup.com/unsafe/fit-in/102x102/center/filters:format(png)/products/F9FEDB69D02B760FACEAB950E92164C9.jpg" TargetMode="External"/><Relationship Id="rId24" Type="http://schemas.openxmlformats.org/officeDocument/2006/relationships/image" Target="https://cdn.ekfgroup.com/unsafe/fit-in/102x102/center/filters:format(png)/products/F9FEDB69D02B760FACEAB950E92164C9.jpg" TargetMode="External"/><Relationship Id="rId25" Type="http://schemas.openxmlformats.org/officeDocument/2006/relationships/image" Target="https://cdn.ekfgroup.com/unsafe/fit-in/102x102/center/filters:format(png)/products/DE9714C050830189EA599DF1086FF51E.jpg" TargetMode="External"/><Relationship Id="rId26" Type="http://schemas.openxmlformats.org/officeDocument/2006/relationships/image" Target="https://cdn.ekfgroup.com/unsafe/fit-in/102x102/center/filters:format(png)/products/DE9714C050830189EA599DF1086FF51E.jpg" TargetMode="External"/><Relationship Id="rId27" Type="http://schemas.openxmlformats.org/officeDocument/2006/relationships/image" Target="https://cdn.ekfgroup.com/unsafe/fit-in/102x102/center/filters:format(png)/products/DE9714C050830189EA599DF1086FF51E.jpg" TargetMode="External"/><Relationship Id="rId28" Type="http://schemas.openxmlformats.org/officeDocument/2006/relationships/image" Target="https://cdn.ekfgroup.com/unsafe/fit-in/102x102/center/filters:format(png)/products/DE9714C050830189EA599DF1086FF51E.jpg" TargetMode="External"/><Relationship Id="rId29" Type="http://schemas.openxmlformats.org/officeDocument/2006/relationships/image" Target="https://cdn.ekfgroup.com/unsafe/fit-in/102x102/center/filters:format(png)/products/D8BC14AC624E94A408E4D47A7AAD5F60.jpg" TargetMode="External"/><Relationship Id="rId30" Type="http://schemas.openxmlformats.org/officeDocument/2006/relationships/image" Target="https://cdn.ekfgroup.com/unsafe/fit-in/102x102/center/filters:format(png)/products/22F7B57921708EE76BCF086BDE47476E.jpg" TargetMode="External"/><Relationship Id="rId31" Type="http://schemas.openxmlformats.org/officeDocument/2006/relationships/image" Target="https://cdn.ekfgroup.com/unsafe/fit-in/102x102/center/filters:format(png)/products/F436580D1A4897B7467361FACB14069B.jpg" TargetMode="External"/><Relationship Id="rId32" Type="http://schemas.openxmlformats.org/officeDocument/2006/relationships/image" Target="https://cdn.ekfgroup.com/unsafe/fit-in/102x102/center/filters:format(png)/products/CD402209A5CFC8AC4263BF60EFB06260.jpg" TargetMode="External"/><Relationship Id="rId33" Type="http://schemas.openxmlformats.org/officeDocument/2006/relationships/image" Target="https://cdn.ekfgroup.com/unsafe/fit-in/102x102/center/filters:format(png)/products/A7D5E628D221995BC5C1F0DFF75A7B40.jpg" TargetMode="External"/><Relationship Id="rId34" Type="http://schemas.openxmlformats.org/officeDocument/2006/relationships/image" Target="https://cdn.ekfgroup.com/unsafe/fit-in/102x102/center/filters:format(png)/products/24C9324314F731D590BE1D1F7E89A3F3.jpg" TargetMode="External"/><Relationship Id="rId35" Type="http://schemas.openxmlformats.org/officeDocument/2006/relationships/image" Target="https://cdn.ekfgroup.com/unsafe/fit-in/102x102/center/filters:format(png)/products/24C9324314F731D590BE1D1F7E89A3F3.jpg" TargetMode="External"/><Relationship Id="rId36" Type="http://schemas.openxmlformats.org/officeDocument/2006/relationships/image" Target="https://cdn.ekfgroup.com/unsafe/fit-in/102x102/center/filters:format(png)/products/0A57AABE992FEF679412A7D1C9B86D67.jpg" TargetMode="External"/><Relationship Id="rId37" Type="http://schemas.openxmlformats.org/officeDocument/2006/relationships/image" Target="https://cdn.ekfgroup.com/unsafe/fit-in/102x102/center/filters:format(png)/products/6DAB716BE7B560D4F29C99DB000DCF26.jpg" TargetMode="External"/><Relationship Id="rId38" Type="http://schemas.openxmlformats.org/officeDocument/2006/relationships/image" Target="https://cdn.ekfgroup.com/unsafe/fit-in/102x102/center/filters:format(png)/products/81232BC186423B7E3C11FC888C484871.jpg" TargetMode="External"/><Relationship Id="rId39" Type="http://schemas.openxmlformats.org/officeDocument/2006/relationships/image" Target="https://cdn.ekfgroup.com/unsafe/fit-in/102x102/center/filters:format(png)/products/7EF6513C209E592E53BDA156F9B95F35.png" TargetMode="External"/><Relationship Id="rId40" Type="http://schemas.openxmlformats.org/officeDocument/2006/relationships/image" Target="https://cdn.ekfgroup.com/unsafe/fit-in/102x102/center/filters:format(png)/products/94225B64845CBE3DF83150A73A3F913A.jpg" TargetMode="External"/><Relationship Id="rId41" Type="http://schemas.openxmlformats.org/officeDocument/2006/relationships/image" Target="https://cdn.ekfgroup.com/unsafe/fit-in/102x102/center/filters:format(png)/products/940BC30A481F7EF9B16F574BD1B3A34E.png" TargetMode="External"/><Relationship Id="rId42" Type="http://schemas.openxmlformats.org/officeDocument/2006/relationships/image" Target="https://cdn.ekfgroup.com/unsafe/fit-in/102x102/center/filters:format(png)/products/1399476424125D2AAD677B484621D065.jpg" TargetMode="External"/><Relationship Id="rId43" Type="http://schemas.openxmlformats.org/officeDocument/2006/relationships/image" Target="https://cdn.ekfgroup.com/unsafe/fit-in/102x102/center/filters:format(png)/products/651F381C2DE0D8F4D532FC268D88B927.png" TargetMode="External"/><Relationship Id="rId44" Type="http://schemas.openxmlformats.org/officeDocument/2006/relationships/image" Target="https://cdn.ekfgroup.com/unsafe/fit-in/102x102/center/filters:format(png)/products/A93FEFC53C82ED426A90C8DAC316FFE3.jpg" TargetMode="External"/><Relationship Id="rId45" Type="http://schemas.openxmlformats.org/officeDocument/2006/relationships/image" Target="https://cdn.ekfgroup.com/unsafe/fit-in/102x102/center/filters:format(png)/products/B1350925A3327ADF6C2F01D82AAB06FF.jpg" TargetMode="External"/><Relationship Id="rId46" Type="http://schemas.openxmlformats.org/officeDocument/2006/relationships/image" Target="https://cdn.ekfgroup.com/unsafe/fit-in/102x102/center/filters:format(png)/products/B8BADF903BE946137CF71CC6CE812C11.jpg" TargetMode="External"/><Relationship Id="rId47" Type="http://schemas.openxmlformats.org/officeDocument/2006/relationships/image" Target="https://cdn.ekfgroup.com/unsafe/fit-in/102x102/center/filters:format(png)/products/E9FB21C18D844B187E9FB0AA328D7A35.jpg" TargetMode="External"/><Relationship Id="rId48" Type="http://schemas.openxmlformats.org/officeDocument/2006/relationships/image" Target="https://cdn.ekfgroup.com/unsafe/fit-in/102x102/center/filters:format(png)/products/869FB796838D00297DE10EC95D0AC2EE.png" TargetMode="External"/><Relationship Id="rId49" Type="http://schemas.openxmlformats.org/officeDocument/2006/relationships/image" Target="https://cdn.ekfgroup.com/unsafe/fit-in/102x102/center/filters:format(png)/products/135F771E81849D9234289C97266ECD89.jpg" TargetMode="External"/><Relationship Id="rId50" Type="http://schemas.openxmlformats.org/officeDocument/2006/relationships/image" Target="https://cdn.ekfgroup.com/unsafe/fit-in/102x102/center/filters:format(png)/products/0CD70C64E4D1777DFFF3ABE40335003F.png" TargetMode="External"/><Relationship Id="rId51" Type="http://schemas.openxmlformats.org/officeDocument/2006/relationships/image" Target="https://cdn.ekfgroup.com/unsafe/fit-in/102x102/center/filters:format(png)/products/05EE35F839AF004C65E62BA7CDD7F48C.jpg" TargetMode="External"/><Relationship Id="rId52" Type="http://schemas.openxmlformats.org/officeDocument/2006/relationships/image" Target="https://cdn.ekfgroup.com/unsafe/fit-in/102x102/center/filters:format(png)/products/59FEC041C4AFC4E8F69A0F3DF5717864.jpg" TargetMode="External"/><Relationship Id="rId53" Type="http://schemas.openxmlformats.org/officeDocument/2006/relationships/image" Target="https://cdn.ekfgroup.com/unsafe/fit-in/102x102/center/filters:format(png)/products/C038C7A9BC6249034AAD1007F2F5D915.jpg" TargetMode="External"/><Relationship Id="rId54" Type="http://schemas.openxmlformats.org/officeDocument/2006/relationships/image" Target="https://cdn.ekfgroup.com/unsafe/fit-in/102x102/center/filters:format(png)/products/5D70521D7BDF5340EB8CD55BD9824A96.jpg" TargetMode="External"/><Relationship Id="rId55" Type="http://schemas.openxmlformats.org/officeDocument/2006/relationships/image" Target="https://cdn.ekfgroup.com/unsafe/fit-in/102x102/center/filters:format(png)/products/1D6BF56B7220D3C17033A16B392DAADC.jpg" TargetMode="External"/><Relationship Id="rId56" Type="http://schemas.openxmlformats.org/officeDocument/2006/relationships/image" Target="https://cdn.ekfgroup.com/unsafe/fit-in/102x102/center/filters:format(png)/products/B683D82F85DC6203CC80B9406DE29F12.jpg" TargetMode="External"/><Relationship Id="rId57" Type="http://schemas.openxmlformats.org/officeDocument/2006/relationships/image" Target="https://cdn.ekfgroup.com/unsafe/fit-in/102x102/center/filters:format(png)/products/3FB79A999F2A817CB3A4F6CBE504882F.jpg" TargetMode="External"/><Relationship Id="rId58" Type="http://schemas.openxmlformats.org/officeDocument/2006/relationships/image" Target="https://cdn.ekfgroup.com/unsafe/fit-in/102x102/center/filters:format(png)/products/B683D82F85DC6203CC80B9406DE29F12.jpg" TargetMode="External"/><Relationship Id="rId59" Type="http://schemas.openxmlformats.org/officeDocument/2006/relationships/image" Target="https://cdn.ekfgroup.com/unsafe/fit-in/102x102/center/filters:format(png)/products/B683D82F85DC6203CC80B9406DE29F12.jpg" TargetMode="External"/><Relationship Id="rId60" Type="http://schemas.openxmlformats.org/officeDocument/2006/relationships/image" Target="https://cdn.ekfgroup.com/unsafe/fit-in/102x102/center/filters:format(png)/products/B683D82F85DC6203CC80B9406DE29F12.jpg" TargetMode="External"/><Relationship Id="rId61" Type="http://schemas.openxmlformats.org/officeDocument/2006/relationships/image" Target="https://cdn.ekfgroup.com/unsafe/fit-in/102x102/center/filters:format(png)/products/FDACC01A2342592EE2BABE6B927C4C78.jpg" TargetMode="External"/><Relationship Id="rId62" Type="http://schemas.openxmlformats.org/officeDocument/2006/relationships/image" Target="https://cdn.ekfgroup.com/unsafe/fit-in/102x102/center/filters:format(png)/products/77E8DBB6EB610CBAFEB5BB8402DDC0EC.jpg" TargetMode="External"/><Relationship Id="rId63" Type="http://schemas.openxmlformats.org/officeDocument/2006/relationships/image" Target="https://cdn.ekfgroup.com/unsafe/fit-in/102x102/center/filters:format(png)/products/A2C0A33105F774B50978DE7791D05E64.jpg" TargetMode="External"/><Relationship Id="rId64" Type="http://schemas.openxmlformats.org/officeDocument/2006/relationships/image" Target="https://cdn.ekfgroup.com/unsafe/fit-in/102x102/center/filters:format(png)/products/B683D82F85DC6203CC80B9406DE29F12.jpg" TargetMode="External"/><Relationship Id="rId65" Type="http://schemas.openxmlformats.org/officeDocument/2006/relationships/image" Target="https://cdn.ekfgroup.com/unsafe/fit-in/102x102/center/filters:format(png)/products/B683D82F85DC6203CC80B9406DE29F12.jpg" TargetMode="External"/><Relationship Id="rId66" Type="http://schemas.openxmlformats.org/officeDocument/2006/relationships/image" Target="https://cdn.ekfgroup.com/unsafe/fit-in/102x102/center/filters:format(png)/products/B683D82F85DC6203CC80B9406DE29F12.jpg" TargetMode="External"/><Relationship Id="rId67" Type="http://schemas.openxmlformats.org/officeDocument/2006/relationships/image" Target="https://cdn.ekfgroup.com/unsafe/fit-in/102x102/center/filters:format(png)/products/3B4F8B5725FA8466B87EC938E3CC0F72.jpg" TargetMode="External"/><Relationship Id="rId68" Type="http://schemas.openxmlformats.org/officeDocument/2006/relationships/image" Target="https://cdn.ekfgroup.com/unsafe/fit-in/102x102/center/filters:format(png)/products/332EE43FA32A84285F2F87866B1DCFAA.png" TargetMode="External"/><Relationship Id="rId69" Type="http://schemas.openxmlformats.org/officeDocument/2006/relationships/image" Target="https://cdn.ekfgroup.com/unsafe/fit-in/102x102/center/filters:format(png)/products/292E5A6490560B6A31FF0E72B319E337.jpg" TargetMode="External"/><Relationship Id="rId70" Type="http://schemas.openxmlformats.org/officeDocument/2006/relationships/image" Target="https://cdn.ekfgroup.com/unsafe/fit-in/102x102/center/filters:format(png)/products/596270D74B906049C866884A1EEB050A.jpg" TargetMode="External"/><Relationship Id="rId71" Type="http://schemas.openxmlformats.org/officeDocument/2006/relationships/image" Target="https://cdn.ekfgroup.com/unsafe/fit-in/102x102/center/filters:format(png)/products/B83CAFC5CDC6C23FF634C28829493926.jpg" TargetMode="External"/><Relationship Id="rId72" Type="http://schemas.openxmlformats.org/officeDocument/2006/relationships/image" Target="https://cdn.ekfgroup.com/unsafe/fit-in/102x102/center/filters:format(png)/products/284DD9873E7A5984D9B609EE460DEB5F.jpg" TargetMode="External"/><Relationship Id="rId73" Type="http://schemas.openxmlformats.org/officeDocument/2006/relationships/image" Target="https://cdn.ekfgroup.com/unsafe/fit-in/102x102/center/filters:format(png)/products/6BBEEC1DED951F746A98F76D4053E8C5.jpg" TargetMode="External"/><Relationship Id="rId74" Type="http://schemas.openxmlformats.org/officeDocument/2006/relationships/image" Target="https://cdn.ekfgroup.com/unsafe/fit-in/102x102/center/filters:format(png)/products/426A741C59FEAFDE3EBB1404E9284BD1.jpg" TargetMode="External"/><Relationship Id="rId75" Type="http://schemas.openxmlformats.org/officeDocument/2006/relationships/image" Target="https://cdn.ekfgroup.com/unsafe/fit-in/102x102/center/filters:format(png)/products/426A741C59FEAFDE3EBB1404E9284BD1.jpg" TargetMode="External"/><Relationship Id="rId76" Type="http://schemas.openxmlformats.org/officeDocument/2006/relationships/image" Target="https://cdn.ekfgroup.com/unsafe/fit-in/102x102/center/filters:format(png)/products/8D299947F26680189001A42BE90D71A0.jpg" TargetMode="External"/><Relationship Id="rId77" Type="http://schemas.openxmlformats.org/officeDocument/2006/relationships/image" Target="https://cdn.ekfgroup.com/unsafe/fit-in/102x102/center/filters:format(png)/products/8D299947F26680189001A42BE90D71A0.jpg" TargetMode="External"/><Relationship Id="rId78" Type="http://schemas.openxmlformats.org/officeDocument/2006/relationships/image" Target="https://cdn.ekfgroup.com/unsafe/fit-in/102x102/center/filters:format(png)/products/06780EE0277A348243584A25A3CD824D.jpg" TargetMode="External"/><Relationship Id="rId79" Type="http://schemas.openxmlformats.org/officeDocument/2006/relationships/image" Target="https://cdn.ekfgroup.com/unsafe/fit-in/102x102/center/filters:format(png)/products/06780EE0277A348243584A25A3CD824D.jpg" TargetMode="External"/><Relationship Id="rId80" Type="http://schemas.openxmlformats.org/officeDocument/2006/relationships/image" Target="https://cdn.ekfgroup.com/unsafe/fit-in/102x102/center/filters:format(png)/products/BA9E1DEE181C63BB1EBC3ED6813C2421.jpg" TargetMode="External"/><Relationship Id="rId81" Type="http://schemas.openxmlformats.org/officeDocument/2006/relationships/image" Target="https://cdn.ekfgroup.com/unsafe/fit-in/102x102/center/filters:format(png)/products/BA9E1DEE181C63BB1EBC3ED6813C2421.jpg" TargetMode="External"/><Relationship Id="rId82" Type="http://schemas.openxmlformats.org/officeDocument/2006/relationships/image" Target="https://cdn.ekfgroup.com/unsafe/fit-in/102x102/center/filters:format(png)/products/32AEA4E82AD40E377D596AA50809F4F1.jpg" TargetMode="External"/><Relationship Id="rId83" Type="http://schemas.openxmlformats.org/officeDocument/2006/relationships/image" Target="https://cdn.ekfgroup.com/unsafe/fit-in/102x102/center/filters:format(png)/products/32AEA4E82AD40E377D596AA50809F4F1.jpg" TargetMode="External"/><Relationship Id="rId84" Type="http://schemas.openxmlformats.org/officeDocument/2006/relationships/image" Target="https://cdn.ekfgroup.com/unsafe/fit-in/102x102/center/filters:format(png)/products/E80FED3D5FC12865E1C728EB489DE084.jpg" TargetMode="External"/><Relationship Id="rId85" Type="http://schemas.openxmlformats.org/officeDocument/2006/relationships/image" Target="https://cdn.ekfgroup.com/unsafe/fit-in/102x102/center/filters:format(png)/products/E80FED3D5FC12865E1C728EB489DE084.jpg" TargetMode="External"/><Relationship Id="rId86" Type="http://schemas.openxmlformats.org/officeDocument/2006/relationships/image" Target="https://cdn.ekfgroup.com/unsafe/fit-in/102x102/center/filters:format(png)/products/E49D84416DE6FEAA3EE333BAB12E2C9A.jpg" TargetMode="External"/><Relationship Id="rId87" Type="http://schemas.openxmlformats.org/officeDocument/2006/relationships/image" Target="https://cdn.ekfgroup.com/unsafe/fit-in/102x102/center/filters:format(png)/products/E49D84416DE6FEAA3EE333BAB12E2C9A.jpg" TargetMode="External"/><Relationship Id="rId88" Type="http://schemas.openxmlformats.org/officeDocument/2006/relationships/image" Target="https://cdn.ekfgroup.com/unsafe/fit-in/102x102/center/filters:format(png)/products/A64877176069CF103FFED42ABB136468.jpg" TargetMode="External"/><Relationship Id="rId89" Type="http://schemas.openxmlformats.org/officeDocument/2006/relationships/image" Target="https://cdn.ekfgroup.com/unsafe/fit-in/102x102/center/filters:format(png)/products/0925B79EC71B7B858C853B92CACE766E.jpg" TargetMode="External"/><Relationship Id="rId90" Type="http://schemas.openxmlformats.org/officeDocument/2006/relationships/image" Target="https://cdn.ekfgroup.com/unsafe/fit-in/102x102/center/filters:format(png)/products/B5F01E9045810E4A356CB6AD58C04301.jpg" TargetMode="External"/><Relationship Id="rId91" Type="http://schemas.openxmlformats.org/officeDocument/2006/relationships/image" Target="https://cdn.ekfgroup.com/unsafe/fit-in/102x102/center/filters:format(png)/products/DAFB2A172593DA674CF87B9579D3A787.jpg" TargetMode="External"/><Relationship Id="rId92" Type="http://schemas.openxmlformats.org/officeDocument/2006/relationships/image" Target="https://cdn.ekfgroup.com/unsafe/fit-in/102x102/center/filters:format(png)/products/205D19CCF0BE4FA2E16CBC95FE88F795.jpg" TargetMode="External"/><Relationship Id="rId93" Type="http://schemas.openxmlformats.org/officeDocument/2006/relationships/image" Target="https://cdn.ekfgroup.com/unsafe/fit-in/102x102/center/filters:format(png)/products/E39740ACE05107347BDA6AE6480D7F62.jpg" TargetMode="External"/><Relationship Id="rId94" Type="http://schemas.openxmlformats.org/officeDocument/2006/relationships/image" Target="https://cdn.ekfgroup.com/unsafe/fit-in/102x102/center/filters:format(png)/products/87C9DBB2D81513C2B4A4F5851E28EF78.png" TargetMode="External"/><Relationship Id="rId95" Type="http://schemas.openxmlformats.org/officeDocument/2006/relationships/image" Target="https://cdn.ekfgroup.com/unsafe/fit-in/102x102/center/filters:format(png)/products/45197470B24B299BCC46B026DC3CE04A.jpg" TargetMode="External"/><Relationship Id="rId96" Type="http://schemas.openxmlformats.org/officeDocument/2006/relationships/image" Target="https://cdn.ekfgroup.com/unsafe/fit-in/102x102/center/filters:format(png)/products/8B2E6E1EF7D26A04C5FC2B569EE8E1A4.jpg" TargetMode="External"/><Relationship Id="rId97" Type="http://schemas.openxmlformats.org/officeDocument/2006/relationships/image" Target="https://cdn.ekfgroup.com/unsafe/fit-in/102x102/center/filters:format(png)/products/98B44480A1B4852F0B8C004A2A0BFEA2.jpg" TargetMode="External"/><Relationship Id="rId98" Type="http://schemas.openxmlformats.org/officeDocument/2006/relationships/image" Target="https://cdn.ekfgroup.com/unsafe/fit-in/102x102/center/filters:format(png)/products/8B2E6E1EF7D26A04C5FC2B569EE8E1A4.jpg" TargetMode="External"/><Relationship Id="rId99" Type="http://schemas.openxmlformats.org/officeDocument/2006/relationships/image" Target="https://cdn.ekfgroup.com/unsafe/fit-in/102x102/center/filters:format(png)/products/22C0EF8D979FD0B5E876F4ECB17212F6.png" TargetMode="External"/><Relationship Id="rId100" Type="http://schemas.openxmlformats.org/officeDocument/2006/relationships/image" Target="https://cdn.ekfgroup.com/unsafe/fit-in/102x102/center/filters:format(png)/products/22C0EF8D979FD0B5E876F4ECB17212F6.png" TargetMode="External"/><Relationship Id="rId101" Type="http://schemas.openxmlformats.org/officeDocument/2006/relationships/image" Target="https://cdn.ekfgroup.com/unsafe/fit-in/102x102/center/filters:format(png)/products/6DC4BD6247A5CD25B381125AA3699BA5.jpg" TargetMode="External"/><Relationship Id="rId102" Type="http://schemas.openxmlformats.org/officeDocument/2006/relationships/image" Target="https://cdn.ekfgroup.com/unsafe/fit-in/102x102/center/filters:format(png)/products/6DC4BD6247A5CD25B381125AA3699BA5.jpg" TargetMode="External"/><Relationship Id="rId103" Type="http://schemas.openxmlformats.org/officeDocument/2006/relationships/image" Target="https://cdn.ekfgroup.com/unsafe/fit-in/102x102/center/filters:format(png)/products/F0E6763636BD4E2498395E95CC855137.jpg" TargetMode="External"/><Relationship Id="rId104" Type="http://schemas.openxmlformats.org/officeDocument/2006/relationships/image" Target="https://cdn.ekfgroup.com/unsafe/fit-in/102x102/center/filters:format(png)/products/F0E6763636BD4E2498395E95CC855137.jpg" TargetMode="External"/><Relationship Id="rId105" Type="http://schemas.openxmlformats.org/officeDocument/2006/relationships/image" Target="https://cdn.ekfgroup.com/unsafe/fit-in/102x102/center/filters:format(png)/products/EA5FB2B848B8B7C8C8F7477371671CBD.jpg" TargetMode="External"/><Relationship Id="rId106" Type="http://schemas.openxmlformats.org/officeDocument/2006/relationships/image" Target="https://cdn.ekfgroup.com/unsafe/fit-in/102x102/center/filters:format(png)/products/E801DE1FC372FB000F8881900E61F327.jpg" TargetMode="External"/><Relationship Id="rId107" Type="http://schemas.openxmlformats.org/officeDocument/2006/relationships/image" Target="https://cdn.ekfgroup.com/unsafe/fit-in/102x102/center/filters:format(png)/products/44C54D6659BED9881BE97B02B7BEC751.jpg" TargetMode="External"/><Relationship Id="rId108" Type="http://schemas.openxmlformats.org/officeDocument/2006/relationships/image" Target="https://cdn.ekfgroup.com/unsafe/fit-in/102x102/center/filters:format(png)/products/44C54D6659BED9881BE97B02B7BEC751.jpg" TargetMode="External"/><Relationship Id="rId109" Type="http://schemas.openxmlformats.org/officeDocument/2006/relationships/image" Target="https://cdn.ekfgroup.com/unsafe/fit-in/102x102/center/filters:format(png)/products/174EAA5361EF44BAF814AFEDB086D974.jpg" TargetMode="External"/><Relationship Id="rId110" Type="http://schemas.openxmlformats.org/officeDocument/2006/relationships/image" Target="https://cdn.ekfgroup.com/unsafe/fit-in/102x102/center/filters:format(png)/products/174EAA5361EF44BAF814AFEDB086D974.jpg" TargetMode="External"/><Relationship Id="rId111" Type="http://schemas.openxmlformats.org/officeDocument/2006/relationships/image" Target="https://cdn.ekfgroup.com/unsafe/fit-in/102x102/center/filters:format(png)/products/9415DEB57B3DE2CE59695B67F29FDA49.png" TargetMode="External"/><Relationship Id="rId112" Type="http://schemas.openxmlformats.org/officeDocument/2006/relationships/image" Target="https://cdn.ekfgroup.com/unsafe/fit-in/102x102/center/filters:format(png)/products/9BF70D0DBB64C6FCE18BA2FB13DEEE90.png" TargetMode="External"/><Relationship Id="rId113" Type="http://schemas.openxmlformats.org/officeDocument/2006/relationships/image" Target="https://cdn.ekfgroup.com/unsafe/fit-in/102x102/center/filters:format(png)/products/9BF70D0DBB64C6FCE18BA2FB13DEEE90.png" TargetMode="External"/><Relationship Id="rId114" Type="http://schemas.openxmlformats.org/officeDocument/2006/relationships/image" Target="https://cdn.ekfgroup.com/unsafe/fit-in/102x102/center/filters:format(png)/products/9BF70D0DBB64C6FCE18BA2FB13DEEE90.png" TargetMode="External"/><Relationship Id="rId115" Type="http://schemas.openxmlformats.org/officeDocument/2006/relationships/image" Target="https://cdn.ekfgroup.com/unsafe/fit-in/102x102/center/filters:format(png)/products/392DB019E8C5E99B449FEE6E82588990.jpg" TargetMode="External"/><Relationship Id="rId116" Type="http://schemas.openxmlformats.org/officeDocument/2006/relationships/image" Target="https://cdn.ekfgroup.com/unsafe/fit-in/102x102/center/filters:format(png)/products/C09AECA9047E7B9C492FF3D42B06C580.png" TargetMode="External"/><Relationship Id="rId117" Type="http://schemas.openxmlformats.org/officeDocument/2006/relationships/image" Target="https://cdn.ekfgroup.com/unsafe/fit-in/102x102/center/filters:format(png)/products/C09AECA9047E7B9C492FF3D42B06C580.png" TargetMode="External"/><Relationship Id="rId118" Type="http://schemas.openxmlformats.org/officeDocument/2006/relationships/image" Target="https://cdn.ekfgroup.com/unsafe/fit-in/102x102/center/filters:format(png)/products/11D29C750017CF8E9300B980EE6A08AA.png" TargetMode="External"/><Relationship Id="rId119" Type="http://schemas.openxmlformats.org/officeDocument/2006/relationships/image" Target="https://cdn.ekfgroup.com/unsafe/fit-in/102x102/center/filters:format(png)/products/D453C82DFC39A64154AB6F994F9CCA62.jpg" TargetMode="External"/><Relationship Id="rId120" Type="http://schemas.openxmlformats.org/officeDocument/2006/relationships/image" Target="https://cdn.ekfgroup.com/unsafe/fit-in/102x102/center/filters:format(png)/products/43A289BC349A3833262EAE5CFB721245.jpg" TargetMode="External"/><Relationship Id="rId121" Type="http://schemas.openxmlformats.org/officeDocument/2006/relationships/image" Target="https://cdn.ekfgroup.com/unsafe/fit-in/102x102/center/filters:format(png)/products/0E8E5E2C310D9ED0CDDB7C06ED4C6F5C.png" TargetMode="External"/><Relationship Id="rId122" Type="http://schemas.openxmlformats.org/officeDocument/2006/relationships/image" Target="https://cdn.ekfgroup.com/unsafe/fit-in/102x102/center/filters:format(png)/products/9415DEB57B3DE2CE59695B67F29FDA49.png" TargetMode="External"/><Relationship Id="rId123" Type="http://schemas.openxmlformats.org/officeDocument/2006/relationships/image" Target="https://cdn.ekfgroup.com/unsafe/fit-in/102x102/center/filters:format(png)/products/807AF44578E384F78BB4B2A3DAC71D3C.jpg" TargetMode="External"/><Relationship Id="rId124" Type="http://schemas.openxmlformats.org/officeDocument/2006/relationships/image" Target="https://cdn.ekfgroup.com/unsafe/fit-in/102x102/center/filters:format(png)/products/C09AECA9047E7B9C492FF3D42B06C580.png" TargetMode="External"/><Relationship Id="rId125" Type="http://schemas.openxmlformats.org/officeDocument/2006/relationships/image" Target="https://cdn.ekfgroup.com/unsafe/fit-in/102x102/center/filters:format(png)/products/392DB019E8C5E99B449FEE6E82588990.jpg" TargetMode="External"/><Relationship Id="rId126" Type="http://schemas.openxmlformats.org/officeDocument/2006/relationships/image" Target="https://cdn.ekfgroup.com/unsafe/fit-in/102x102/center/filters:format(png)/products/9415DEB57B3DE2CE59695B67F29FDA49.png" TargetMode="External"/><Relationship Id="rId127" Type="http://schemas.openxmlformats.org/officeDocument/2006/relationships/image" Target="https://cdn.ekfgroup.com/unsafe/fit-in/102x102/center/filters:format(png)/products/807AF44578E384F78BB4B2A3DAC71D3C.jpg" TargetMode="External"/><Relationship Id="rId128" Type="http://schemas.openxmlformats.org/officeDocument/2006/relationships/image" Target="https://cdn.ekfgroup.com/unsafe/fit-in/102x102/center/filters:format(png)/products/5FFB160346970F98D2EA0903D7F157BC.jpg" TargetMode="External"/><Relationship Id="rId129" Type="http://schemas.openxmlformats.org/officeDocument/2006/relationships/image" Target="https://cdn.ekfgroup.com/unsafe/fit-in/102x102/center/filters:format(png)/products/9415DEB57B3DE2CE59695B67F29FDA49.png" TargetMode="External"/><Relationship Id="rId130" Type="http://schemas.openxmlformats.org/officeDocument/2006/relationships/image" Target="https://cdn.ekfgroup.com/unsafe/fit-in/102x102/center/filters:format(png)/products/807AF44578E384F78BB4B2A3DAC71D3C.jpg" TargetMode="External"/><Relationship Id="rId131" Type="http://schemas.openxmlformats.org/officeDocument/2006/relationships/image" Target="https://cdn.ekfgroup.com/unsafe/fit-in/102x102/center/filters:format(png)/products/C09AECA9047E7B9C492FF3D42B06C580.png" TargetMode="External"/><Relationship Id="rId132" Type="http://schemas.openxmlformats.org/officeDocument/2006/relationships/image" Target="https://cdn.ekfgroup.com/unsafe/fit-in/102x102/center/filters:format(png)/products/392DB019E8C5E99B449FEE6E82588990.jpg" TargetMode="External"/><Relationship Id="rId133" Type="http://schemas.openxmlformats.org/officeDocument/2006/relationships/image" Target="https://cdn.ekfgroup.com/unsafe/fit-in/102x102/center/filters:format(png)/products/392DB019E8C5E99B449FEE6E82588990.jpg" TargetMode="External"/><Relationship Id="rId134" Type="http://schemas.openxmlformats.org/officeDocument/2006/relationships/image" Target="https://cdn.ekfgroup.com/unsafe/fit-in/102x102/center/filters:format(png)/products/43A289BC349A3833262EAE5CFB721245.jpg" TargetMode="External"/><Relationship Id="rId135" Type="http://schemas.openxmlformats.org/officeDocument/2006/relationships/image" Target="https://cdn.ekfgroup.com/unsafe/fit-in/102x102/center/filters:format(png)/products/9415DEB57B3DE2CE59695B67F29FDA49.png" TargetMode="External"/><Relationship Id="rId136" Type="http://schemas.openxmlformats.org/officeDocument/2006/relationships/image" Target="https://cdn.ekfgroup.com/unsafe/fit-in/102x102/center/filters:format(png)/products/9415DEB57B3DE2CE59695B67F29FDA49.png" TargetMode="External"/><Relationship Id="rId137" Type="http://schemas.openxmlformats.org/officeDocument/2006/relationships/image" Target="https://cdn.ekfgroup.com/unsafe/fit-in/102x102/center/filters:format(png)/products/9415DEB57B3DE2CE59695B67F29FDA49.png" TargetMode="External"/><Relationship Id="rId138" Type="http://schemas.openxmlformats.org/officeDocument/2006/relationships/image" Target="https://cdn.ekfgroup.com/unsafe/fit-in/102x102/center/filters:format(png)/products/9415DEB57B3DE2CE59695B67F29FDA49.png" TargetMode="External"/><Relationship Id="rId139" Type="http://schemas.openxmlformats.org/officeDocument/2006/relationships/image" Target="https://cdn.ekfgroup.com/unsafe/fit-in/102x102/center/filters:format(png)/products/9415DEB57B3DE2CE59695B67F29FDA49.png" TargetMode="External"/><Relationship Id="rId140" Type="http://schemas.openxmlformats.org/officeDocument/2006/relationships/image" Target="https://cdn.ekfgroup.com/unsafe/fit-in/102x102/center/filters:format(png)/products/9415DEB57B3DE2CE59695B67F29FDA49.png" TargetMode="External"/><Relationship Id="rId141" Type="http://schemas.openxmlformats.org/officeDocument/2006/relationships/image" Target="https://cdn.ekfgroup.com/unsafe/fit-in/102x102/center/filters:format(png)/products/9415DEB57B3DE2CE59695B67F29FDA49.png" TargetMode="External"/><Relationship Id="rId142" Type="http://schemas.openxmlformats.org/officeDocument/2006/relationships/image" Target="https://cdn.ekfgroup.com/unsafe/fit-in/102x102/center/filters:format(png)/products/9415DEB57B3DE2CE59695B67F29FDA49.png" TargetMode="External"/><Relationship Id="rId143" Type="http://schemas.openxmlformats.org/officeDocument/2006/relationships/image" Target="https://cdn.ekfgroup.com/unsafe/fit-in/102x102/center/filters:format(png)/products/12BE244EE94518EF28F05F6C79F1CD20.jpg" TargetMode="External"/><Relationship Id="rId144" Type="http://schemas.openxmlformats.org/officeDocument/2006/relationships/image" Target="https://cdn.ekfgroup.com/unsafe/fit-in/102x102/center/filters:format(png)/products/00EBE6749F839496D421593D39976A14.jpg" TargetMode="External"/><Relationship Id="rId145" Type="http://schemas.openxmlformats.org/officeDocument/2006/relationships/image" Target="https://cdn.ekfgroup.com/unsafe/fit-in/102x102/center/filters:format(png)/products/00EBE6749F839496D421593D39976A14.jpg" TargetMode="External"/><Relationship Id="rId146" Type="http://schemas.openxmlformats.org/officeDocument/2006/relationships/image" Target="https://cdn.ekfgroup.com/unsafe/fit-in/102x102/center/filters:format(png)/products/12BE244EE94518EF28F05F6C79F1CD20.jpg" TargetMode="External"/><Relationship Id="rId147" Type="http://schemas.openxmlformats.org/officeDocument/2006/relationships/image" Target="https://cdn.ekfgroup.com/unsafe/fit-in/102x102/center/filters:format(png)/products/BEE850CD0BD51A6714C024DB6110FB07.png" TargetMode="External"/><Relationship Id="rId148" Type="http://schemas.openxmlformats.org/officeDocument/2006/relationships/image" Target="https://cdn.ekfgroup.com/unsafe/fit-in/102x102/center/filters:format(png)/products/BEE850CD0BD51A6714C024DB6110FB07.png" TargetMode="External"/><Relationship Id="rId149" Type="http://schemas.openxmlformats.org/officeDocument/2006/relationships/image" Target="https://cdn.ekfgroup.com/unsafe/fit-in/102x102/center/filters:format(png)/products/0F23E39A085627615353FC0266BE61FF.jpg" TargetMode="External"/><Relationship Id="rId150" Type="http://schemas.openxmlformats.org/officeDocument/2006/relationships/image" Target="https://cdn.ekfgroup.com/unsafe/fit-in/102x102/center/filters:format(png)/products/43A289BC349A3833262EAE5CFB721245.jpg" TargetMode="External"/><Relationship Id="rId151" Type="http://schemas.openxmlformats.org/officeDocument/2006/relationships/image" Target="https://cdn.ekfgroup.com/unsafe/fit-in/102x102/center/filters:format(png)/products/C1870BF7B853EEBC3533943384E00E45.png" TargetMode="External"/><Relationship Id="rId152" Type="http://schemas.openxmlformats.org/officeDocument/2006/relationships/image" Target="https://cdn.ekfgroup.com/unsafe/fit-in/102x102/center/filters:format(png)/products/0AB1F94385D59214658471E0A49B96EC.png" TargetMode="External"/><Relationship Id="rId153" Type="http://schemas.openxmlformats.org/officeDocument/2006/relationships/image" Target="https://cdn.ekfgroup.com/unsafe/fit-in/102x102/center/filters:format(png)/products/D6515CC154F5F8D96C1FBEE99A7F8AC5.png" TargetMode="External"/><Relationship Id="rId154" Type="http://schemas.openxmlformats.org/officeDocument/2006/relationships/image" Target="https://cdn.ekfgroup.com/unsafe/fit-in/102x102/center/filters:format(png)/products/39A33AA03A6ECCAC30C7C648D0F02368.jpg" TargetMode="External"/><Relationship Id="rId155" Type="http://schemas.openxmlformats.org/officeDocument/2006/relationships/image" Target="https://cdn.ekfgroup.com/unsafe/fit-in/102x102/center/filters:format(png)/products/C09AECA9047E7B9C492FF3D42B06C580.png" TargetMode="External"/><Relationship Id="rId156" Type="http://schemas.openxmlformats.org/officeDocument/2006/relationships/image" Target="https://cdn.ekfgroup.com/unsafe/fit-in/102x102/center/filters:format(png)/products/43A289BC349A3833262EAE5CFB721245.jpg" TargetMode="External"/><Relationship Id="rId157" Type="http://schemas.openxmlformats.org/officeDocument/2006/relationships/image" Target="https://cdn.ekfgroup.com/unsafe/fit-in/102x102/center/filters:format(png)/products/43A289BC349A3833262EAE5CFB721245.jpg" TargetMode="External"/><Relationship Id="rId158" Type="http://schemas.openxmlformats.org/officeDocument/2006/relationships/image" Target="https://cdn.ekfgroup.com/unsafe/fit-in/102x102/center/filters:format(png)/products/27E59E191E893C4203E11B148D4A948B.jpg" TargetMode="External"/><Relationship Id="rId159" Type="http://schemas.openxmlformats.org/officeDocument/2006/relationships/image" Target="https://cdn.ekfgroup.com/unsafe/fit-in/102x102/center/filters:format(png)/products/7F4B465BCCC593A01A2F7DB23B3A8B9C.jpg" TargetMode="External"/><Relationship Id="rId160" Type="http://schemas.openxmlformats.org/officeDocument/2006/relationships/image" Target="https://cdn.ekfgroup.com/unsafe/fit-in/102x102/center/filters:format(png)/products/27E59E191E893C4203E11B148D4A948B.jpg" TargetMode="External"/><Relationship Id="rId161" Type="http://schemas.openxmlformats.org/officeDocument/2006/relationships/image" Target="https://cdn.ekfgroup.com/unsafe/fit-in/102x102/center/filters:format(png)/products/27E59E191E893C4203E11B148D4A948B.jpg" TargetMode="External"/><Relationship Id="rId162" Type="http://schemas.openxmlformats.org/officeDocument/2006/relationships/image" Target="https://cdn.ekfgroup.com/unsafe/fit-in/102x102/center/filters:format(png)/products/8ACE5C0C38B0E6168066118D31C946C0.jpg" TargetMode="External"/><Relationship Id="rId163" Type="http://schemas.openxmlformats.org/officeDocument/2006/relationships/image" Target="https://cdn.ekfgroup.com/unsafe/fit-in/102x102/center/filters:format(png)/products/8ACE5C0C38B0E6168066118D31C946C0.jpg" TargetMode="External"/><Relationship Id="rId164" Type="http://schemas.openxmlformats.org/officeDocument/2006/relationships/image" Target="https://cdn.ekfgroup.com/unsafe/fit-in/102x102/center/filters:format(png)/products/8ACE5C0C38B0E6168066118D31C946C0.jpg" TargetMode="External"/><Relationship Id="rId165" Type="http://schemas.openxmlformats.org/officeDocument/2006/relationships/image" Target="https://cdn.ekfgroup.com/unsafe/fit-in/102x102/center/filters:format(png)/products/8ACE5C0C38B0E6168066118D31C946C0.jpg" TargetMode="External"/><Relationship Id="rId166" Type="http://schemas.openxmlformats.org/officeDocument/2006/relationships/image" Target="https://cdn.ekfgroup.com/unsafe/fit-in/102x102/center/filters:format(png)/products/8B3FE32555239C1C651D562848E57C5B.jpg" TargetMode="External"/><Relationship Id="rId167" Type="http://schemas.openxmlformats.org/officeDocument/2006/relationships/image" Target="https://cdn.ekfgroup.com/unsafe/fit-in/102x102/center/filters:format(png)/products/8B3FE32555239C1C651D562848E57C5B.jpg" TargetMode="External"/><Relationship Id="rId168" Type="http://schemas.openxmlformats.org/officeDocument/2006/relationships/image" Target="https://cdn.ekfgroup.com/unsafe/fit-in/102x102/center/filters:format(png)/products/2E641FCD959F21330456A1D0ADB831F4.jpg" TargetMode="External"/><Relationship Id="rId169" Type="http://schemas.openxmlformats.org/officeDocument/2006/relationships/image" Target="https://cdn.ekfgroup.com/unsafe/fit-in/102x102/center/filters:format(png)/products/2E641FCD959F21330456A1D0ADB831F4.jpg" TargetMode="External"/><Relationship Id="rId170" Type="http://schemas.openxmlformats.org/officeDocument/2006/relationships/image" Target="https://cdn.ekfgroup.com/unsafe/fit-in/102x102/center/filters:format(png)/products/4439F8952D92B6EF060876BDFFD92DEA.jpg" TargetMode="External"/><Relationship Id="rId171" Type="http://schemas.openxmlformats.org/officeDocument/2006/relationships/image" Target="https://cdn.ekfgroup.com/unsafe/fit-in/102x102/center/filters:format(png)/products/4439F8952D92B6EF060876BDFFD92DEA.jpg" TargetMode="External"/><Relationship Id="rId172" Type="http://schemas.openxmlformats.org/officeDocument/2006/relationships/image" Target="https://cdn.ekfgroup.com/unsafe/fit-in/102x102/center/filters:format(png)/products/F0F0E437BF67B7B623F851D33ED36C5B.jpg" TargetMode="External"/><Relationship Id="rId173" Type="http://schemas.openxmlformats.org/officeDocument/2006/relationships/image" Target="https://cdn.ekfgroup.com/unsafe/fit-in/102x102/center/filters:format(png)/products/3FB36C3FFE9C4E1E4273205F2781A4D8.jpg" TargetMode="External"/><Relationship Id="rId174" Type="http://schemas.openxmlformats.org/officeDocument/2006/relationships/image" Target="https://cdn.ekfgroup.com/unsafe/fit-in/102x102/center/filters:format(png)/products/6A2930DCD6E7239B964EBB927277F2FE.jpg" TargetMode="External"/><Relationship Id="rId175" Type="http://schemas.openxmlformats.org/officeDocument/2006/relationships/image" Target="https://cdn.ekfgroup.com/unsafe/fit-in/102x102/center/filters:format(png)/products/D621D5A0FEE3FA20BF481EFA36A33B8C.jpg" TargetMode="External"/><Relationship Id="rId176" Type="http://schemas.openxmlformats.org/officeDocument/2006/relationships/image" Target="https://cdn.ekfgroup.com/unsafe/fit-in/102x102/center/filters:format(png)/products/C0E75025D64815D48A9A7A30912C4EB5.jpg" TargetMode="External"/><Relationship Id="rId177" Type="http://schemas.openxmlformats.org/officeDocument/2006/relationships/image" Target="https://cdn.ekfgroup.com/unsafe/fit-in/102x102/center/filters:format(png)/products/C0E75025D64815D48A9A7A30912C4EB5.jpg" TargetMode="External"/><Relationship Id="rId178" Type="http://schemas.openxmlformats.org/officeDocument/2006/relationships/image" Target="https://cdn.ekfgroup.com/unsafe/fit-in/102x102/center/filters:format(png)/products/98D29325F3D4FF6C585F69AB501E20CA.jpg" TargetMode="External"/><Relationship Id="rId179" Type="http://schemas.openxmlformats.org/officeDocument/2006/relationships/image" Target="https://cdn.ekfgroup.com/unsafe/fit-in/102x102/center/filters:format(png)/products/98D29325F3D4FF6C585F69AB501E20CA.jpg" TargetMode="External"/><Relationship Id="rId180" Type="http://schemas.openxmlformats.org/officeDocument/2006/relationships/image" Target="https://cdn.ekfgroup.com/unsafe/fit-in/102x102/center/filters:format(png)/products/C0E75025D64815D48A9A7A30912C4EB5.jpg" TargetMode="External"/><Relationship Id="rId181" Type="http://schemas.openxmlformats.org/officeDocument/2006/relationships/image" Target="https://cdn.ekfgroup.com/unsafe/fit-in/102x102/center/filters:format(png)/products/C0E75025D64815D48A9A7A30912C4EB5.jpg" TargetMode="External"/><Relationship Id="rId182" Type="http://schemas.openxmlformats.org/officeDocument/2006/relationships/image" Target="https://cdn.ekfgroup.com/unsafe/fit-in/102x102/center/filters:format(png)/products/98D29325F3D4FF6C585F69AB501E20CA.jpg" TargetMode="External"/><Relationship Id="rId183" Type="http://schemas.openxmlformats.org/officeDocument/2006/relationships/image" Target="https://cdn.ekfgroup.com/unsafe/fit-in/102x102/center/filters:format(png)/products/98D29325F3D4FF6C585F69AB501E20CA.jpg" TargetMode="External"/><Relationship Id="rId184" Type="http://schemas.openxmlformats.org/officeDocument/2006/relationships/image" Target="https://cdn.ekfgroup.com/unsafe/fit-in/102x102/center/filters:format(png)/products/0C927327E43A60B50BC942F6344C9F8C.jpg" TargetMode="External"/><Relationship Id="rId185" Type="http://schemas.openxmlformats.org/officeDocument/2006/relationships/image" Target="https://cdn.ekfgroup.com/unsafe/fit-in/102x102/center/filters:format(png)/products/0C927327E43A60B50BC942F6344C9F8C.jpg" TargetMode="External"/><Relationship Id="rId186" Type="http://schemas.openxmlformats.org/officeDocument/2006/relationships/image" Target="https://cdn.ekfgroup.com/unsafe/fit-in/102x102/center/filters:format(png)/products/2D0995AFE04B80ACF114027168F828D1.jpg" TargetMode="External"/><Relationship Id="rId187" Type="http://schemas.openxmlformats.org/officeDocument/2006/relationships/image" Target="https://cdn.ekfgroup.com/unsafe/fit-in/102x102/center/filters:format(png)/products/2D0995AFE04B80ACF114027168F828D1.jpg" TargetMode="External"/><Relationship Id="rId188" Type="http://schemas.openxmlformats.org/officeDocument/2006/relationships/image" Target="https://cdn.ekfgroup.com/unsafe/fit-in/102x102/center/filters:format(png)/products/BC5153FBDC8F70C819B426975306048C.jpg" TargetMode="External"/><Relationship Id="rId189" Type="http://schemas.openxmlformats.org/officeDocument/2006/relationships/image" Target="https://cdn.ekfgroup.com/unsafe/fit-in/102x102/center/filters:format(png)/products/BC5153FBDC8F70C819B426975306048C.jpg" TargetMode="External"/><Relationship Id="rId190" Type="http://schemas.openxmlformats.org/officeDocument/2006/relationships/image" Target="https://cdn.ekfgroup.com/unsafe/fit-in/102x102/center/filters:format(png)/products/89DED3C912CC1D02FFAD09BEBCB60FAB.jpg" TargetMode="External"/><Relationship Id="rId191" Type="http://schemas.openxmlformats.org/officeDocument/2006/relationships/image" Target="https://cdn.ekfgroup.com/unsafe/fit-in/102x102/center/filters:format(png)/products/89DED3C912CC1D02FFAD09BEBCB60FAB.jpg" TargetMode="External"/><Relationship Id="rId192" Type="http://schemas.openxmlformats.org/officeDocument/2006/relationships/image" Target="https://cdn.ekfgroup.com/unsafe/fit-in/102x102/center/filters:format(png)/products/2B2CC567E1FA91F764A4FA40725459B2.jpg" TargetMode="External"/><Relationship Id="rId193" Type="http://schemas.openxmlformats.org/officeDocument/2006/relationships/image" Target="https://cdn.ekfgroup.com/unsafe/fit-in/102x102/center/filters:format(png)/products/2B2CC567E1FA91F764A4FA40725459B2.jpg" TargetMode="External"/><Relationship Id="rId194" Type="http://schemas.openxmlformats.org/officeDocument/2006/relationships/image" Target="https://cdn.ekfgroup.com/unsafe/fit-in/102x102/center/filters:format(png)/products/AF504EF1A4CCEF2E2DEE42C972DA3A97.jpg" TargetMode="External"/><Relationship Id="rId195" Type="http://schemas.openxmlformats.org/officeDocument/2006/relationships/image" Target="https://cdn.ekfgroup.com/unsafe/fit-in/102x102/center/filters:format(png)/products/AF504EF1A4CCEF2E2DEE42C972DA3A97.jpg" TargetMode="External"/><Relationship Id="rId196" Type="http://schemas.openxmlformats.org/officeDocument/2006/relationships/image" Target="https://cdn.ekfgroup.com/unsafe/fit-in/102x102/center/filters:format(png)/products/B5EC1C6836F26EE6F3C3BE28250BFF66.jpg" TargetMode="External"/><Relationship Id="rId197" Type="http://schemas.openxmlformats.org/officeDocument/2006/relationships/image" Target="https://cdn.ekfgroup.com/unsafe/fit-in/102x102/center/filters:format(png)/products/B5EC1C6836F26EE6F3C3BE28250BFF66.jpg" TargetMode="External"/><Relationship Id="rId198" Type="http://schemas.openxmlformats.org/officeDocument/2006/relationships/image" Target="https://cdn.ekfgroup.com/unsafe/fit-in/102x102/center/filters:format(png)/products/3803D976A8995ECC3E68EA92111DAD5B.jpg" TargetMode="External"/><Relationship Id="rId199" Type="http://schemas.openxmlformats.org/officeDocument/2006/relationships/image" Target="https://cdn.ekfgroup.com/unsafe/fit-in/102x102/center/filters:format(png)/products/3803D976A8995ECC3E68EA92111DAD5B.jpg" TargetMode="External"/><Relationship Id="rId200" Type="http://schemas.openxmlformats.org/officeDocument/2006/relationships/image" Target="https://cdn.ekfgroup.com/unsafe/fit-in/102x102/center/filters:format(png)/products/9FBF7F6ABA42FB09B78C2FA813CC59C2.jpg" TargetMode="External"/><Relationship Id="rId201" Type="http://schemas.openxmlformats.org/officeDocument/2006/relationships/image" Target="https://cdn.ekfgroup.com/unsafe/fit-in/102x102/center/filters:format(png)/products/9FBF7F6ABA42FB09B78C2FA813CC59C2.jpg" TargetMode="External"/><Relationship Id="rId202" Type="http://schemas.openxmlformats.org/officeDocument/2006/relationships/image" Target="https://cdn.ekfgroup.com/unsafe/fit-in/102x102/center/filters:format(png)/products/FA2ED0F679FF725A93927A00B3252998.jpg" TargetMode="External"/><Relationship Id="rId203" Type="http://schemas.openxmlformats.org/officeDocument/2006/relationships/image" Target="https://cdn.ekfgroup.com/unsafe/fit-in/102x102/center/filters:format(png)/products/FA2ED0F679FF725A93927A00B3252998.jpg" TargetMode="External"/><Relationship Id="rId204" Type="http://schemas.openxmlformats.org/officeDocument/2006/relationships/image" Target="https://cdn.ekfgroup.com/unsafe/fit-in/102x102/center/filters:format(png)/products/13F7E488C931AC3B1CAD10C02F7EC11F.jpg" TargetMode="External"/><Relationship Id="rId205" Type="http://schemas.openxmlformats.org/officeDocument/2006/relationships/image" Target="https://cdn.ekfgroup.com/unsafe/fit-in/102x102/center/filters:format(png)/products/A766B2603B4B8B147EE78ECC11CE0B25.jpg" TargetMode="External"/><Relationship Id="rId206" Type="http://schemas.openxmlformats.org/officeDocument/2006/relationships/image" Target="https://cdn.ekfgroup.com/unsafe/fit-in/102x102/center/filters:format(png)/products/4DC484C3864118C796CE106E46350E78.png" TargetMode="External"/><Relationship Id="rId207" Type="http://schemas.openxmlformats.org/officeDocument/2006/relationships/image" Target="https://cdn.ekfgroup.com/unsafe/fit-in/102x102/center/filters:format(png)/products/A766B2603B4B8B147EE78ECC11CE0B25.jpg" TargetMode="External"/><Relationship Id="rId208" Type="http://schemas.openxmlformats.org/officeDocument/2006/relationships/image" Target="https://cdn.ekfgroup.com/unsafe/fit-in/102x102/center/filters:format(png)/products/4DC484C3864118C796CE106E46350E78.png" TargetMode="External"/><Relationship Id="rId209" Type="http://schemas.openxmlformats.org/officeDocument/2006/relationships/image" Target="https://cdn.ekfgroup.com/unsafe/fit-in/102x102/center/filters:format(png)/products/4DC484C3864118C796CE106E46350E78.png" TargetMode="External"/><Relationship Id="rId210" Type="http://schemas.openxmlformats.org/officeDocument/2006/relationships/image" Target="https://cdn.ekfgroup.com/unsafe/fit-in/102x102/center/filters:format(png)/products/6485CAF7B8CD4D15532EA9BDA96E89E8.jpg" TargetMode="External"/><Relationship Id="rId211" Type="http://schemas.openxmlformats.org/officeDocument/2006/relationships/image" Target="https://cdn.ekfgroup.com/unsafe/fit-in/102x102/center/filters:format(png)/products/6485CAF7B8CD4D15532EA9BDA96E89E8.jpg" TargetMode="External"/><Relationship Id="rId212" Type="http://schemas.openxmlformats.org/officeDocument/2006/relationships/image" Target="https://cdn.ekfgroup.com/unsafe/fit-in/102x102/center/filters:format(png)/products/6485CAF7B8CD4D15532EA9BDA96E89E8.jpg" TargetMode="External"/><Relationship Id="rId213" Type="http://schemas.openxmlformats.org/officeDocument/2006/relationships/image" Target="https://cdn.ekfgroup.com/unsafe/fit-in/102x102/center/filters:format(png)/products/6485CAF7B8CD4D15532EA9BDA96E89E8.jpg" TargetMode="External"/><Relationship Id="rId214" Type="http://schemas.openxmlformats.org/officeDocument/2006/relationships/image" Target="https://cdn.ekfgroup.com/unsafe/fit-in/102x102/center/filters:format(png)/products/6485CAF7B8CD4D15532EA9BDA96E89E8.jpg" TargetMode="External"/><Relationship Id="rId215" Type="http://schemas.openxmlformats.org/officeDocument/2006/relationships/image" Target="https://cdn.ekfgroup.com/unsafe/fit-in/102x102/center/filters:format(png)/products/6485CAF7B8CD4D15532EA9BDA96E89E8.jpg" TargetMode="External"/><Relationship Id="rId216" Type="http://schemas.openxmlformats.org/officeDocument/2006/relationships/image" Target="https://cdn.ekfgroup.com/unsafe/fit-in/102x102/center/filters:format(png)/products/6485CAF7B8CD4D15532EA9BDA96E89E8.jpg" TargetMode="External"/><Relationship Id="rId217" Type="http://schemas.openxmlformats.org/officeDocument/2006/relationships/image" Target="https://cdn.ekfgroup.com/unsafe/fit-in/102x102/center/filters:format(png)/products/6485CAF7B8CD4D15532EA9BDA96E89E8.jpg" TargetMode="External"/><Relationship Id="rId218" Type="http://schemas.openxmlformats.org/officeDocument/2006/relationships/image" Target="https://cdn.ekfgroup.com/unsafe/fit-in/102x102/center/filters:format(png)/products/6485CAF7B8CD4D15532EA9BDA96E89E8.jpg" TargetMode="External"/><Relationship Id="rId219" Type="http://schemas.openxmlformats.org/officeDocument/2006/relationships/image" Target="https://cdn.ekfgroup.com/unsafe/fit-in/102x102/center/filters:format(png)/products/6485CAF7B8CD4D15532EA9BDA96E89E8.jpg" TargetMode="External"/><Relationship Id="rId220" Type="http://schemas.openxmlformats.org/officeDocument/2006/relationships/image" Target="https://cdn.ekfgroup.com/unsafe/fit-in/102x102/center/filters:format(png)/products/6485CAF7B8CD4D15532EA9BDA96E89E8.jpg" TargetMode="External"/><Relationship Id="rId221" Type="http://schemas.openxmlformats.org/officeDocument/2006/relationships/image" Target="https://cdn.ekfgroup.com/unsafe/fit-in/102x102/center/filters:format(png)/products/6485CAF7B8CD4D15532EA9BDA96E89E8.jpg" TargetMode="External"/><Relationship Id="rId222" Type="http://schemas.openxmlformats.org/officeDocument/2006/relationships/image" Target="https://cdn.ekfgroup.com/unsafe/fit-in/102x102/center/filters:format(png)/products/94CF9FEC9A84D02FFA6D2449AE437017.jpg" TargetMode="External"/><Relationship Id="rId223" Type="http://schemas.openxmlformats.org/officeDocument/2006/relationships/image" Target="https://cdn.ekfgroup.com/unsafe/fit-in/102x102/center/filters:format(png)/products/428D614042401F4C9FA0F802D8D3D6A3.jpg" TargetMode="External"/><Relationship Id="rId224" Type="http://schemas.openxmlformats.org/officeDocument/2006/relationships/image" Target="https://cdn.ekfgroup.com/unsafe/fit-in/102x102/center/filters:format(png)/products/6040DF36B022091521AF296EC40D970D.jpg" TargetMode="External"/><Relationship Id="rId225" Type="http://schemas.openxmlformats.org/officeDocument/2006/relationships/image" Target="https://cdn.ekfgroup.com/unsafe/fit-in/102x102/center/filters:format(png)/products/78A760ECCD0266CC54C5B005B80ED529.jpg" TargetMode="External"/><Relationship Id="rId226" Type="http://schemas.openxmlformats.org/officeDocument/2006/relationships/image" Target="https://cdn.ekfgroup.com/unsafe/fit-in/102x102/center/filters:format(png)/products/13A73BC3DA4F395D3E07A6D7A7658E94.jpg" TargetMode="External"/><Relationship Id="rId227" Type="http://schemas.openxmlformats.org/officeDocument/2006/relationships/image" Target="https://cdn.ekfgroup.com/unsafe/fit-in/102x102/center/filters:format(png)/products/E63489FAC9DC6B55EB6D5170E88402FA.jpg" TargetMode="External"/><Relationship Id="rId228" Type="http://schemas.openxmlformats.org/officeDocument/2006/relationships/image" Target="https://cdn.ekfgroup.com/unsafe/fit-in/102x102/center/filters:format(png)/products/4AB60AD10C28B56E34C27C452A1DC96A.jpg" TargetMode="External"/><Relationship Id="rId229" Type="http://schemas.openxmlformats.org/officeDocument/2006/relationships/image" Target="https://cdn.ekfgroup.com/unsafe/fit-in/102x102/center/filters:format(png)/products/429C54E94FBA6BEC00126A3DDE82D6EA.jpg" TargetMode="External"/><Relationship Id="rId230" Type="http://schemas.openxmlformats.org/officeDocument/2006/relationships/image" Target="https://cdn.ekfgroup.com/unsafe/fit-in/102x102/center/filters:format(png)/products/75E0663E250152ABA4A736F9965A8E5B.jpg" TargetMode="External"/><Relationship Id="rId231" Type="http://schemas.openxmlformats.org/officeDocument/2006/relationships/image" Target="https://cdn.ekfgroup.com/unsafe/fit-in/102x102/center/filters:format(png)/products/E906FBA20AFCF6B0B20B909E5FE3FD98.jpg" TargetMode="External"/><Relationship Id="rId232" Type="http://schemas.openxmlformats.org/officeDocument/2006/relationships/image" Target="https://cdn.ekfgroup.com/unsafe/fit-in/102x102/center/filters:format(png)/products/B0B5A9D07932DC0486EAD66CE71BB638.jpg" TargetMode="External"/><Relationship Id="rId233" Type="http://schemas.openxmlformats.org/officeDocument/2006/relationships/image" Target="https://cdn.ekfgroup.com/unsafe/fit-in/102x102/center/filters:format(png)/products/B0B5A9D07932DC0486EAD66CE71BB638.jpg" TargetMode="External"/><Relationship Id="rId234" Type="http://schemas.openxmlformats.org/officeDocument/2006/relationships/image" Target="https://cdn.ekfgroup.com/unsafe/fit-in/102x102/center/filters:format(png)/products/22E5988B8F473D5231D81663A731E6FD.jpg" TargetMode="External"/><Relationship Id="rId235" Type="http://schemas.openxmlformats.org/officeDocument/2006/relationships/image" Target="https://cdn.ekfgroup.com/unsafe/fit-in/102x102/center/filters:format(png)/products/69DECB087C8C6AB0E6897D5184379ED8.png" TargetMode="External"/><Relationship Id="rId236" Type="http://schemas.openxmlformats.org/officeDocument/2006/relationships/image" Target="https://cdn.ekfgroup.com/unsafe/fit-in/102x102/center/filters:format(png)/products/C85F2225FD4F60B0110B8DA03D39D3FF.jpg" TargetMode="External"/><Relationship Id="rId237" Type="http://schemas.openxmlformats.org/officeDocument/2006/relationships/image" Target="https://cdn.ekfgroup.com/unsafe/fit-in/102x102/center/filters:format(png)/products/C85F2225FD4F60B0110B8DA03D39D3FF.jpg" TargetMode="External"/><Relationship Id="rId238" Type="http://schemas.openxmlformats.org/officeDocument/2006/relationships/image" Target="https://cdn.ekfgroup.com/unsafe/fit-in/102x102/center/filters:format(png)/products/8EF6A33E3361BDD96AB997B6D7047C9F.jpg" TargetMode="External"/><Relationship Id="rId239" Type="http://schemas.openxmlformats.org/officeDocument/2006/relationships/image" Target="https://cdn.ekfgroup.com/unsafe/fit-in/102x102/center/filters:format(png)/products/8EF6A33E3361BDD96AB997B6D7047C9F.jpg" TargetMode="External"/><Relationship Id="rId240" Type="http://schemas.openxmlformats.org/officeDocument/2006/relationships/image" Target="https://cdn.ekfgroup.com/unsafe/fit-in/102x102/center/filters:format(png)/products/6F38170F9118ACD59B1081065A26F752.jpg" TargetMode="External"/><Relationship Id="rId241" Type="http://schemas.openxmlformats.org/officeDocument/2006/relationships/image" Target="https://cdn.ekfgroup.com/unsafe/fit-in/102x102/center/filters:format(png)/products/6F38170F9118ACD59B1081065A26F752.jpg" TargetMode="External"/><Relationship Id="rId242" Type="http://schemas.openxmlformats.org/officeDocument/2006/relationships/image" Target="https://cdn.ekfgroup.com/unsafe/fit-in/102x102/center/filters:format(png)/products/BA6836C9B3BAF311DBE96198A0E1A5F2.jpg" TargetMode="External"/><Relationship Id="rId243" Type="http://schemas.openxmlformats.org/officeDocument/2006/relationships/image" Target="https://cdn.ekfgroup.com/unsafe/fit-in/102x102/center/filters:format(png)/products/F848A3F25A2D9B7561A533B30AA40E1A.jpg" TargetMode="External"/><Relationship Id="rId244" Type="http://schemas.openxmlformats.org/officeDocument/2006/relationships/image" Target="https://cdn.ekfgroup.com/unsafe/fit-in/102x102/center/filters:format(png)/products/7EBC54BB45DE3E5DB39E38175A9B473C.jpg" TargetMode="External"/><Relationship Id="rId245" Type="http://schemas.openxmlformats.org/officeDocument/2006/relationships/image" Target="https://cdn.ekfgroup.com/unsafe/fit-in/102x102/center/filters:format(png)/products/FBDFAE1601C17415200EE5A2B87B0483.jpg" TargetMode="External"/><Relationship Id="rId246" Type="http://schemas.openxmlformats.org/officeDocument/2006/relationships/image" Target="https://cdn.ekfgroup.com/unsafe/fit-in/102x102/center/filters:format(png)/products/158A168204B7B3968A51943D99CC1B5A.jpg" TargetMode="External"/><Relationship Id="rId247" Type="http://schemas.openxmlformats.org/officeDocument/2006/relationships/image" Target="https://cdn.ekfgroup.com/unsafe/fit-in/102x102/center/filters:format(png)/products/F36A9D8F58C6A1107115585F2BFCAD22.jpg" TargetMode="External"/><Relationship Id="rId248" Type="http://schemas.openxmlformats.org/officeDocument/2006/relationships/image" Target="https://cdn.ekfgroup.com/unsafe/fit-in/102x102/center/filters:format(png)/products/B5B0705B5C2DBB5962DA3CB7B72E970B.jpg" TargetMode="External"/><Relationship Id="rId249" Type="http://schemas.openxmlformats.org/officeDocument/2006/relationships/image" Target="https://cdn.ekfgroup.com/unsafe/fit-in/102x102/center/filters:format(png)/products/66A4EC5AB4CB2E7BC3A510F65E0A50EE.jpg" TargetMode="External"/><Relationship Id="rId250" Type="http://schemas.openxmlformats.org/officeDocument/2006/relationships/image" Target="https://cdn.ekfgroup.com/unsafe/fit-in/102x102/center/filters:format(png)/products/213E6DAAEED500D8993D36D22598ED87.jpg" TargetMode="External"/><Relationship Id="rId251" Type="http://schemas.openxmlformats.org/officeDocument/2006/relationships/image" Target="https://cdn.ekfgroup.com/unsafe/fit-in/102x102/center/filters:format(png)/products/9A5CFEB578557DFC4BF596F4E1F5FDCD.jpg" TargetMode="External"/><Relationship Id="rId252" Type="http://schemas.openxmlformats.org/officeDocument/2006/relationships/image" Target="https://cdn.ekfgroup.com/unsafe/fit-in/102x102/center/filters:format(png)/products/9D598FAB643037DBD89B77CE2803DAFB.jpg" TargetMode="External"/><Relationship Id="rId253" Type="http://schemas.openxmlformats.org/officeDocument/2006/relationships/image" Target="https://cdn.ekfgroup.com/unsafe/fit-in/102x102/center/filters:format(png)/products/9D598FAB643037DBD89B77CE2803DAFB.jpg" TargetMode="External"/><Relationship Id="rId254" Type="http://schemas.openxmlformats.org/officeDocument/2006/relationships/image" Target="https://cdn.ekfgroup.com/unsafe/fit-in/102x102/center/filters:format(png)/products/0EF72C94446EB558AB8BFD767B0DCC5E.jpg" TargetMode="External"/><Relationship Id="rId255" Type="http://schemas.openxmlformats.org/officeDocument/2006/relationships/image" Target="https://cdn.ekfgroup.com/unsafe/fit-in/102x102/center/filters:format(png)/products/0EF72C94446EB558AB8BFD767B0DCC5E.jpg" TargetMode="External"/><Relationship Id="rId256" Type="http://schemas.openxmlformats.org/officeDocument/2006/relationships/image" Target="https://cdn.ekfgroup.com/unsafe/fit-in/102x102/center/filters:format(png)/products/2D0AC3AC4A3021CB22B03EE1F3049636.jpg" TargetMode="External"/><Relationship Id="rId257" Type="http://schemas.openxmlformats.org/officeDocument/2006/relationships/image" Target="https://cdn.ekfgroup.com/unsafe/fit-in/102x102/center/filters:format(png)/products/2D0AC3AC4A3021CB22B03EE1F3049636.jpg" TargetMode="External"/><Relationship Id="rId258" Type="http://schemas.openxmlformats.org/officeDocument/2006/relationships/image" Target="https://cdn.ekfgroup.com/unsafe/fit-in/102x102/center/filters:format(png)/products/FB989C814371FA2A18A624C9F8069725.jpg" TargetMode="External"/><Relationship Id="rId259" Type="http://schemas.openxmlformats.org/officeDocument/2006/relationships/image" Target="https://cdn.ekfgroup.com/unsafe/fit-in/102x102/center/filters:format(png)/products/92EB48CE1D3EC1F55172DB38C4B695F1.jpg" TargetMode="External"/><Relationship Id="rId260" Type="http://schemas.openxmlformats.org/officeDocument/2006/relationships/image" Target="https://cdn.ekfgroup.com/unsafe/fit-in/102x102/center/filters:format(png)/products/54A95A6C96064145886409006989756B.jpg" TargetMode="External"/><Relationship Id="rId261" Type="http://schemas.openxmlformats.org/officeDocument/2006/relationships/image" Target="https://cdn.ekfgroup.com/unsafe/fit-in/102x102/center/filters:format(png)/products/23397B737F62450D0C68D83752E3252B.jpg" TargetMode="External"/><Relationship Id="rId262" Type="http://schemas.openxmlformats.org/officeDocument/2006/relationships/image" Target="https://cdn.ekfgroup.com/unsafe/fit-in/102x102/center/filters:format(png)/products/3DA6BE42EBBAA708C97C1C70ACEB12FC.jpg" TargetMode="External"/><Relationship Id="rId263" Type="http://schemas.openxmlformats.org/officeDocument/2006/relationships/image" Target="https://cdn.ekfgroup.com/unsafe/fit-in/102x102/center/filters:format(png)/products/D2BCB6750921B299B34C559EF3D41978.jpg" TargetMode="External"/><Relationship Id="rId264" Type="http://schemas.openxmlformats.org/officeDocument/2006/relationships/image" Target="https://cdn.ekfgroup.com/unsafe/fit-in/102x102/center/filters:format(png)/products/3945D507D08775558353732E0F9F72DF.jpg" TargetMode="External"/><Relationship Id="rId265" Type="http://schemas.openxmlformats.org/officeDocument/2006/relationships/image" Target="https://cdn.ekfgroup.com/unsafe/fit-in/102x102/center/filters:format(png)/products/72F83C76052DA6CA1E2FA41F34C6281A.jpg" TargetMode="External"/><Relationship Id="rId266" Type="http://schemas.openxmlformats.org/officeDocument/2006/relationships/image" Target="https://cdn.ekfgroup.com/unsafe/fit-in/102x102/center/filters:format(png)/products/9D7AB7322AF5A369877A2701777D600A.jpg" TargetMode="External"/><Relationship Id="rId267" Type="http://schemas.openxmlformats.org/officeDocument/2006/relationships/image" Target="https://cdn.ekfgroup.com/unsafe/fit-in/102x102/center/filters:format(png)/products/349210C849A0C4A27944EED887FB5370.jpg" TargetMode="External"/><Relationship Id="rId268" Type="http://schemas.openxmlformats.org/officeDocument/2006/relationships/image" Target="https://cdn.ekfgroup.com/unsafe/fit-in/102x102/center/filters:format(png)/products/E5A6C734D3AAA41517C1B33045B9D696.jpg" TargetMode="External"/><Relationship Id="rId269" Type="http://schemas.openxmlformats.org/officeDocument/2006/relationships/image" Target="https://cdn.ekfgroup.com/unsafe/fit-in/102x102/center/filters:format(png)/products/E9F0479BEEF7336C044150FB6FF1CA28.jpg" TargetMode="External"/><Relationship Id="rId270" Type="http://schemas.openxmlformats.org/officeDocument/2006/relationships/image" Target="https://cdn.ekfgroup.com/unsafe/fit-in/102x102/center/filters:format(png)/products/AF4D9C525E36D10730C07583B09F6AE8.jpg" TargetMode="External"/><Relationship Id="rId271" Type="http://schemas.openxmlformats.org/officeDocument/2006/relationships/image" Target="https://cdn.ekfgroup.com/unsafe/fit-in/102x102/center/filters:format(png)/products/69DA12273C14018CA91B8B9CB65E0177.jpg" TargetMode="External"/><Relationship Id="rId272" Type="http://schemas.openxmlformats.org/officeDocument/2006/relationships/image" Target="https://cdn.ekfgroup.com/unsafe/fit-in/102x102/center/filters:format(png)/products/A2AE08B3AA5F0068C1889E7D58B977F0.jpg" TargetMode="External"/><Relationship Id="rId273" Type="http://schemas.openxmlformats.org/officeDocument/2006/relationships/image" Target="https://cdn.ekfgroup.com/unsafe/fit-in/102x102/center/filters:format(png)/products/87DEF4BC3BB105F19B8CB61A0EF15CC9.jpg" TargetMode="External"/><Relationship Id="rId274" Type="http://schemas.openxmlformats.org/officeDocument/2006/relationships/image" Target="https://cdn.ekfgroup.com/unsafe/fit-in/102x102/center/filters:format(png)/products/C6159ED79A7E114F25E300FF587B0E36.jpg" TargetMode="External"/><Relationship Id="rId275" Type="http://schemas.openxmlformats.org/officeDocument/2006/relationships/image" Target="https://cdn.ekfgroup.com/unsafe/fit-in/102x102/center/filters:format(png)/products/840990E7B955F7D67B788B05FC5B627E.jpg" TargetMode="External"/><Relationship Id="rId276" Type="http://schemas.openxmlformats.org/officeDocument/2006/relationships/image" Target="https://cdn.ekfgroup.com/unsafe/fit-in/102x102/center/filters:format(png)/products/E0D5AB9A1A139D4D7AF15A63A97440EA.jpg" TargetMode="External"/><Relationship Id="rId277" Type="http://schemas.openxmlformats.org/officeDocument/2006/relationships/image" Target="https://cdn.ekfgroup.com/unsafe/fit-in/102x102/center/filters:format(png)/products/D4E3D1F0B77C0161A4C7A75F53AB6CE5.jpg" TargetMode="External"/><Relationship Id="rId278" Type="http://schemas.openxmlformats.org/officeDocument/2006/relationships/image" Target="https://cdn.ekfgroup.com/unsafe/fit-in/102x102/center/filters:format(png)/products/54C6BD2A85348CA4F0FF06AE62634416.jpg" TargetMode="External"/><Relationship Id="rId279" Type="http://schemas.openxmlformats.org/officeDocument/2006/relationships/image" Target="https://cdn.ekfgroup.com/unsafe/fit-in/102x102/center/filters:format(png)/products/D41666C826D46113D8D5E41444850584.jpg" TargetMode="External"/><Relationship Id="rId280" Type="http://schemas.openxmlformats.org/officeDocument/2006/relationships/image" Target="https://cdn.ekfgroup.com/unsafe/fit-in/102x102/center/filters:format(png)/products/C30827E8A4F170D3FA5A958E252F3CC5.jpg" TargetMode="External"/><Relationship Id="rId281" Type="http://schemas.openxmlformats.org/officeDocument/2006/relationships/image" Target="https://cdn.ekfgroup.com/unsafe/fit-in/102x102/center/filters:format(png)/products/C30827E8A4F170D3FA5A958E252F3CC5.jpg" TargetMode="External"/><Relationship Id="rId282" Type="http://schemas.openxmlformats.org/officeDocument/2006/relationships/image" Target="https://cdn.ekfgroup.com/unsafe/fit-in/102x102/center/filters:format(png)/products/549A92F18FC874B505BB1E2EBD356F59.jpg" TargetMode="External"/><Relationship Id="rId283" Type="http://schemas.openxmlformats.org/officeDocument/2006/relationships/image" Target="https://cdn.ekfgroup.com/unsafe/fit-in/102x102/center/filters:format(png)/products/549A92F18FC874B505BB1E2EBD356F59.jpg" TargetMode="External"/><Relationship Id="rId284" Type="http://schemas.openxmlformats.org/officeDocument/2006/relationships/image" Target="https://cdn.ekfgroup.com/unsafe/fit-in/102x102/center/filters:format(png)/products/37ACB61C5D7A5EF6127AD4374AF8B139.jpg" TargetMode="External"/><Relationship Id="rId285" Type="http://schemas.openxmlformats.org/officeDocument/2006/relationships/image" Target="https://cdn.ekfgroup.com/unsafe/fit-in/102x102/center/filters:format(png)/products/D24EA3270771BBDC36E35F487CA1BAC0.jpg" TargetMode="External"/><Relationship Id="rId286" Type="http://schemas.openxmlformats.org/officeDocument/2006/relationships/image" Target="https://cdn.ekfgroup.com/unsafe/fit-in/102x102/center/filters:format(png)/products/F335BBDF65655CECB7D2ED79578DC99C.jpg" TargetMode="External"/><Relationship Id="rId287" Type="http://schemas.openxmlformats.org/officeDocument/2006/relationships/image" Target="https://cdn.ekfgroup.com/unsafe/fit-in/102x102/center/filters:format(png)/products/AB00481C371D6E45A843102AE7BBAE4C.jpg" TargetMode="External"/><Relationship Id="rId288" Type="http://schemas.openxmlformats.org/officeDocument/2006/relationships/image" Target="https://cdn.ekfgroup.com/unsafe/fit-in/102x102/center/filters:format(png)/products/B93B52AB933BA17429AAAFF6905EE356.jpg" TargetMode="External"/><Relationship Id="rId289" Type="http://schemas.openxmlformats.org/officeDocument/2006/relationships/image" Target="https://cdn.ekfgroup.com/unsafe/fit-in/102x102/center/filters:format(png)/products/863306769317B73EEB06F8E6A83B3F3A.jpg" TargetMode="External"/><Relationship Id="rId290" Type="http://schemas.openxmlformats.org/officeDocument/2006/relationships/image" Target="https://cdn.ekfgroup.com/unsafe/fit-in/102x102/center/filters:format(png)/products/F9EAC7AC645A1F46ED4891B86EAD0504.jpg" TargetMode="External"/><Relationship Id="rId291" Type="http://schemas.openxmlformats.org/officeDocument/2006/relationships/image" Target="https://cdn.ekfgroup.com/unsafe/fit-in/102x102/center/filters:format(png)/products/85B1FF5C1478E109C262390B945542FD.jpg" TargetMode="External"/><Relationship Id="rId292" Type="http://schemas.openxmlformats.org/officeDocument/2006/relationships/image" Target="https://cdn.ekfgroup.com/unsafe/fit-in/102x102/center/filters:format(png)/products/9DDF5637A83408F70312E31868E10657.jpg" TargetMode="External"/><Relationship Id="rId293" Type="http://schemas.openxmlformats.org/officeDocument/2006/relationships/image" Target="https://cdn.ekfgroup.com/unsafe/fit-in/102x102/center/filters:format(png)/products/3ED804F859B78CBBE5E63931C383C810.jpg" TargetMode="External"/><Relationship Id="rId294" Type="http://schemas.openxmlformats.org/officeDocument/2006/relationships/image" Target="https://cdn.ekfgroup.com/unsafe/fit-in/102x102/center/filters:format(png)/products/FBF0A24EDC465024076C9CC55281675B.jpg" TargetMode="External"/><Relationship Id="rId295" Type="http://schemas.openxmlformats.org/officeDocument/2006/relationships/image" Target="https://cdn.ekfgroup.com/unsafe/fit-in/102x102/center/filters:format(png)/products/30FF0527C513DD05DD64988A3828D39B.jpg" TargetMode="External"/><Relationship Id="rId296" Type="http://schemas.openxmlformats.org/officeDocument/2006/relationships/image" Target="https://cdn.ekfgroup.com/unsafe/fit-in/102x102/center/filters:format(png)/products/E7ED10BAAEFF8FF91536E054E4969982.jpg" TargetMode="External"/><Relationship Id="rId297" Type="http://schemas.openxmlformats.org/officeDocument/2006/relationships/image" Target="https://cdn.ekfgroup.com/unsafe/fit-in/102x102/center/filters:format(png)/products/1A7441097A7CB53385A1228564131CB5.jpg" TargetMode="External"/><Relationship Id="rId298" Type="http://schemas.openxmlformats.org/officeDocument/2006/relationships/image" Target="https://cdn.ekfgroup.com/unsafe/fit-in/102x102/center/filters:format(png)/products/07DEB2A8399BDF3CEB186A73F6D0A4F5.jpg" TargetMode="External"/><Relationship Id="rId299" Type="http://schemas.openxmlformats.org/officeDocument/2006/relationships/image" Target="https://cdn.ekfgroup.com/unsafe/fit-in/102x102/center/filters:format(png)/products/5033A252BDFF06B4C06468E7CD41DC0C.jpg" TargetMode="External"/><Relationship Id="rId300" Type="http://schemas.openxmlformats.org/officeDocument/2006/relationships/image" Target="https://cdn.ekfgroup.com/unsafe/fit-in/102x102/center/filters:format(png)/products/BAC0A4E3DAD84FB0EC4E95782434E1FB.jpg" TargetMode="External"/><Relationship Id="rId301" Type="http://schemas.openxmlformats.org/officeDocument/2006/relationships/image" Target="https://cdn.ekfgroup.com/unsafe/fit-in/102x102/center/filters:format(png)/products/294CB177BBE5387542F9F41A7371EED7.jpg" TargetMode="External"/><Relationship Id="rId302" Type="http://schemas.openxmlformats.org/officeDocument/2006/relationships/image" Target="https://cdn.ekfgroup.com/unsafe/fit-in/102x102/center/filters:format(png)/products/4F9EB246EB025C8A63EEBDCDCDC65483.jpg" TargetMode="External"/><Relationship Id="rId303" Type="http://schemas.openxmlformats.org/officeDocument/2006/relationships/image" Target="https://cdn.ekfgroup.com/unsafe/fit-in/102x102/center/filters:format(png)/products/C87CF964F9916C9F6EA9C601ABCD05F6.jpg" TargetMode="External"/><Relationship Id="rId304" Type="http://schemas.openxmlformats.org/officeDocument/2006/relationships/image" Target="https://cdn.ekfgroup.com/unsafe/fit-in/102x102/center/filters:format(png)/products/757D9918CC0F6D8A0E241BD7FE364ED6.jpg" TargetMode="External"/><Relationship Id="rId305" Type="http://schemas.openxmlformats.org/officeDocument/2006/relationships/image" Target="https://cdn.ekfgroup.com/unsafe/fit-in/102x102/center/filters:format(png)/products/D305D804A8D1494E2328B3B5A3F08AF7.jpg" TargetMode="External"/><Relationship Id="rId306" Type="http://schemas.openxmlformats.org/officeDocument/2006/relationships/image" Target="https://cdn.ekfgroup.com/unsafe/fit-in/102x102/center/filters:format(png)/products/243C8977BDDAA481ADC80BD01BE2E03C.jpg" TargetMode="External"/><Relationship Id="rId307" Type="http://schemas.openxmlformats.org/officeDocument/2006/relationships/image" Target="https://cdn.ekfgroup.com/unsafe/fit-in/102x102/center/filters:format(png)/products/AFC50A5A557FBFE481F6886F50D1B270.jpg" TargetMode="External"/><Relationship Id="rId308" Type="http://schemas.openxmlformats.org/officeDocument/2006/relationships/image" Target="https://cdn.ekfgroup.com/unsafe/fit-in/102x102/center/filters:format(png)/products/5008C9ED432197D0B465D8ADDE712A20.jpg" TargetMode="External"/><Relationship Id="rId309" Type="http://schemas.openxmlformats.org/officeDocument/2006/relationships/image" Target="https://cdn.ekfgroup.com/unsafe/fit-in/102x102/center/filters:format(png)/products/90062A83E0BD603FE269D4E41DF1F668.jpg" TargetMode="External"/><Relationship Id="rId310" Type="http://schemas.openxmlformats.org/officeDocument/2006/relationships/image" Target="https://cdn.ekfgroup.com/unsafe/fit-in/102x102/center/filters:format(png)/products/2FBF9D8175CB517AE8430EDDB4377948.jpg" TargetMode="External"/><Relationship Id="rId311" Type="http://schemas.openxmlformats.org/officeDocument/2006/relationships/image" Target="https://cdn.ekfgroup.com/unsafe/fit-in/102x102/center/filters:format(png)/products/7C69F939683BE197B74BD6CB22B6F1DF.png" TargetMode="External"/><Relationship Id="rId312" Type="http://schemas.openxmlformats.org/officeDocument/2006/relationships/image" Target="https://cdn.ekfgroup.com/unsafe/fit-in/102x102/center/filters:format(png)/products/C93EEC3CE42C30EF279D36FEB9394276.jpg" TargetMode="External"/><Relationship Id="rId313" Type="http://schemas.openxmlformats.org/officeDocument/2006/relationships/image" Target="https://cdn.ekfgroup.com/unsafe/fit-in/102x102/center/filters:format(png)/products/912628BF897100316D1248EE8261E1D4.jpg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4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302561</xdr:colOff>
      <xdr:row>1</xdr:row>
      <xdr:rowOff>66715</xdr:rowOff>
    </xdr:from>
    <xdr:to>
      <xdr:col>1</xdr:col>
      <xdr:colOff>1736913</xdr:colOff>
      <xdr:row>4</xdr:row>
      <xdr:rowOff>150028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302561" y="257215"/>
          <a:ext cx="2510117" cy="65481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3</xdr:col>
      <xdr:colOff>12700</xdr:colOff>
      <xdr:row>12</xdr:row>
      <xdr:rowOff>12700</xdr:rowOff>
    </xdr:from>
    <xdr:to>
      <xdr:col>3</xdr:col>
      <xdr:colOff>952500</xdr:colOff>
      <xdr:row>12</xdr:row>
      <xdr:rowOff>952500</xdr:rowOff>
    </xdr:to>
    <xdr:pic>
      <xdr:nvPicPr>
        <xdr:cNvPr id="4" name="Image 12"/>
        <xdr:cNvPicPr>
          <a:picLocks/>
        </xdr:cNvPicPr>
      </xdr:nvPicPr>
      <xdr:blipFill>
        <a:blip xmlns:r="http://schemas.openxmlformats.org/officeDocument/2006/relationships" r:link="rId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</xdr:row>
      <xdr:rowOff>12700</xdr:rowOff>
    </xdr:from>
    <xdr:to>
      <xdr:col>3</xdr:col>
      <xdr:colOff>952500</xdr:colOff>
      <xdr:row>13</xdr:row>
      <xdr:rowOff>952500</xdr:rowOff>
    </xdr:to>
    <xdr:pic>
      <xdr:nvPicPr>
        <xdr:cNvPr id="5" name="Image 13"/>
        <xdr:cNvPicPr>
          <a:picLocks/>
        </xdr:cNvPicPr>
      </xdr:nvPicPr>
      <xdr:blipFill>
        <a:blip xmlns:r="http://schemas.openxmlformats.org/officeDocument/2006/relationships" r:link="rId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</xdr:row>
      <xdr:rowOff>12700</xdr:rowOff>
    </xdr:from>
    <xdr:to>
      <xdr:col>3</xdr:col>
      <xdr:colOff>952500</xdr:colOff>
      <xdr:row>14</xdr:row>
      <xdr:rowOff>952500</xdr:rowOff>
    </xdr:to>
    <xdr:pic>
      <xdr:nvPicPr>
        <xdr:cNvPr id="6" name="Image 14"/>
        <xdr:cNvPicPr>
          <a:picLocks/>
        </xdr:cNvPicPr>
      </xdr:nvPicPr>
      <xdr:blipFill>
        <a:blip xmlns:r="http://schemas.openxmlformats.org/officeDocument/2006/relationships" r:link="rId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</xdr:row>
      <xdr:rowOff>12700</xdr:rowOff>
    </xdr:from>
    <xdr:to>
      <xdr:col>3</xdr:col>
      <xdr:colOff>952500</xdr:colOff>
      <xdr:row>15</xdr:row>
      <xdr:rowOff>952500</xdr:rowOff>
    </xdr:to>
    <xdr:pic>
      <xdr:nvPicPr>
        <xdr:cNvPr id="7" name="Image 15"/>
        <xdr:cNvPicPr>
          <a:picLocks/>
        </xdr:cNvPicPr>
      </xdr:nvPicPr>
      <xdr:blipFill>
        <a:blip xmlns:r="http://schemas.openxmlformats.org/officeDocument/2006/relationships" r:link="rId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</xdr:row>
      <xdr:rowOff>12700</xdr:rowOff>
    </xdr:from>
    <xdr:to>
      <xdr:col>3</xdr:col>
      <xdr:colOff>952500</xdr:colOff>
      <xdr:row>16</xdr:row>
      <xdr:rowOff>952500</xdr:rowOff>
    </xdr:to>
    <xdr:pic>
      <xdr:nvPicPr>
        <xdr:cNvPr id="8" name="Image 16"/>
        <xdr:cNvPicPr>
          <a:picLocks/>
        </xdr:cNvPicPr>
      </xdr:nvPicPr>
      <xdr:blipFill>
        <a:blip xmlns:r="http://schemas.openxmlformats.org/officeDocument/2006/relationships" r:link="rId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</xdr:row>
      <xdr:rowOff>12700</xdr:rowOff>
    </xdr:from>
    <xdr:to>
      <xdr:col>3</xdr:col>
      <xdr:colOff>952500</xdr:colOff>
      <xdr:row>17</xdr:row>
      <xdr:rowOff>952500</xdr:rowOff>
    </xdr:to>
    <xdr:pic>
      <xdr:nvPicPr>
        <xdr:cNvPr id="9" name="Image 17"/>
        <xdr:cNvPicPr>
          <a:picLocks/>
        </xdr:cNvPicPr>
      </xdr:nvPicPr>
      <xdr:blipFill>
        <a:blip xmlns:r="http://schemas.openxmlformats.org/officeDocument/2006/relationships" r:link="rId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</xdr:row>
      <xdr:rowOff>12700</xdr:rowOff>
    </xdr:from>
    <xdr:to>
      <xdr:col>3</xdr:col>
      <xdr:colOff>952500</xdr:colOff>
      <xdr:row>18</xdr:row>
      <xdr:rowOff>952500</xdr:rowOff>
    </xdr:to>
    <xdr:pic>
      <xdr:nvPicPr>
        <xdr:cNvPr id="10" name="Image 18"/>
        <xdr:cNvPicPr>
          <a:picLocks/>
        </xdr:cNvPicPr>
      </xdr:nvPicPr>
      <xdr:blipFill>
        <a:blip xmlns:r="http://schemas.openxmlformats.org/officeDocument/2006/relationships" r:link="rId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</xdr:row>
      <xdr:rowOff>12700</xdr:rowOff>
    </xdr:from>
    <xdr:to>
      <xdr:col>3</xdr:col>
      <xdr:colOff>952500</xdr:colOff>
      <xdr:row>19</xdr:row>
      <xdr:rowOff>952500</xdr:rowOff>
    </xdr:to>
    <xdr:pic>
      <xdr:nvPicPr>
        <xdr:cNvPr id="11" name="Image 19"/>
        <xdr:cNvPicPr>
          <a:picLocks/>
        </xdr:cNvPicPr>
      </xdr:nvPicPr>
      <xdr:blipFill>
        <a:blip xmlns:r="http://schemas.openxmlformats.org/officeDocument/2006/relationships" r:link="rId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</xdr:row>
      <xdr:rowOff>12700</xdr:rowOff>
    </xdr:from>
    <xdr:to>
      <xdr:col>3</xdr:col>
      <xdr:colOff>952500</xdr:colOff>
      <xdr:row>20</xdr:row>
      <xdr:rowOff>952500</xdr:rowOff>
    </xdr:to>
    <xdr:pic>
      <xdr:nvPicPr>
        <xdr:cNvPr id="12" name="Image 20"/>
        <xdr:cNvPicPr>
          <a:picLocks/>
        </xdr:cNvPicPr>
      </xdr:nvPicPr>
      <xdr:blipFill>
        <a:blip xmlns:r="http://schemas.openxmlformats.org/officeDocument/2006/relationships" r:link="rId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</xdr:row>
      <xdr:rowOff>12700</xdr:rowOff>
    </xdr:from>
    <xdr:to>
      <xdr:col>3</xdr:col>
      <xdr:colOff>952500</xdr:colOff>
      <xdr:row>21</xdr:row>
      <xdr:rowOff>952500</xdr:rowOff>
    </xdr:to>
    <xdr:pic>
      <xdr:nvPicPr>
        <xdr:cNvPr id="13" name="Image 21"/>
        <xdr:cNvPicPr>
          <a:picLocks/>
        </xdr:cNvPicPr>
      </xdr:nvPicPr>
      <xdr:blipFill>
        <a:blip xmlns:r="http://schemas.openxmlformats.org/officeDocument/2006/relationships" r:link="rId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</xdr:row>
      <xdr:rowOff>12700</xdr:rowOff>
    </xdr:from>
    <xdr:to>
      <xdr:col>3</xdr:col>
      <xdr:colOff>952500</xdr:colOff>
      <xdr:row>22</xdr:row>
      <xdr:rowOff>952500</xdr:rowOff>
    </xdr:to>
    <xdr:pic>
      <xdr:nvPicPr>
        <xdr:cNvPr id="14" name="Image 22"/>
        <xdr:cNvPicPr>
          <a:picLocks/>
        </xdr:cNvPicPr>
      </xdr:nvPicPr>
      <xdr:blipFill>
        <a:blip xmlns:r="http://schemas.openxmlformats.org/officeDocument/2006/relationships" r:link="rId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</xdr:row>
      <xdr:rowOff>12700</xdr:rowOff>
    </xdr:from>
    <xdr:to>
      <xdr:col>3</xdr:col>
      <xdr:colOff>952500</xdr:colOff>
      <xdr:row>23</xdr:row>
      <xdr:rowOff>952500</xdr:rowOff>
    </xdr:to>
    <xdr:pic>
      <xdr:nvPicPr>
        <xdr:cNvPr id="15" name="Image 23"/>
        <xdr:cNvPicPr>
          <a:picLocks/>
        </xdr:cNvPicPr>
      </xdr:nvPicPr>
      <xdr:blipFill>
        <a:blip xmlns:r="http://schemas.openxmlformats.org/officeDocument/2006/relationships" r:link="rId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3</xdr:col>
      <xdr:colOff>952500</xdr:colOff>
      <xdr:row>24</xdr:row>
      <xdr:rowOff>952500</xdr:rowOff>
    </xdr:to>
    <xdr:pic>
      <xdr:nvPicPr>
        <xdr:cNvPr id="16" name="Image 24"/>
        <xdr:cNvPicPr>
          <a:picLocks/>
        </xdr:cNvPicPr>
      </xdr:nvPicPr>
      <xdr:blipFill>
        <a:blip xmlns:r="http://schemas.openxmlformats.org/officeDocument/2006/relationships" r:link="rId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</xdr:row>
      <xdr:rowOff>12700</xdr:rowOff>
    </xdr:from>
    <xdr:to>
      <xdr:col>3</xdr:col>
      <xdr:colOff>952500</xdr:colOff>
      <xdr:row>25</xdr:row>
      <xdr:rowOff>952500</xdr:rowOff>
    </xdr:to>
    <xdr:pic>
      <xdr:nvPicPr>
        <xdr:cNvPr id="17" name="Image 25"/>
        <xdr:cNvPicPr>
          <a:picLocks/>
        </xdr:cNvPicPr>
      </xdr:nvPicPr>
      <xdr:blipFill>
        <a:blip xmlns:r="http://schemas.openxmlformats.org/officeDocument/2006/relationships" r:link="rId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</xdr:row>
      <xdr:rowOff>12700</xdr:rowOff>
    </xdr:from>
    <xdr:to>
      <xdr:col>3</xdr:col>
      <xdr:colOff>952500</xdr:colOff>
      <xdr:row>26</xdr:row>
      <xdr:rowOff>952500</xdr:rowOff>
    </xdr:to>
    <xdr:pic>
      <xdr:nvPicPr>
        <xdr:cNvPr id="18" name="Image 26"/>
        <xdr:cNvPicPr>
          <a:picLocks/>
        </xdr:cNvPicPr>
      </xdr:nvPicPr>
      <xdr:blipFill>
        <a:blip xmlns:r="http://schemas.openxmlformats.org/officeDocument/2006/relationships" r:link="rId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</xdr:row>
      <xdr:rowOff>12700</xdr:rowOff>
    </xdr:from>
    <xdr:to>
      <xdr:col>3</xdr:col>
      <xdr:colOff>952500</xdr:colOff>
      <xdr:row>27</xdr:row>
      <xdr:rowOff>952500</xdr:rowOff>
    </xdr:to>
    <xdr:pic>
      <xdr:nvPicPr>
        <xdr:cNvPr id="19" name="Image 27"/>
        <xdr:cNvPicPr>
          <a:picLocks/>
        </xdr:cNvPicPr>
      </xdr:nvPicPr>
      <xdr:blipFill>
        <a:blip xmlns:r="http://schemas.openxmlformats.org/officeDocument/2006/relationships" r:link="rId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</xdr:row>
      <xdr:rowOff>12700</xdr:rowOff>
    </xdr:from>
    <xdr:to>
      <xdr:col>3</xdr:col>
      <xdr:colOff>952500</xdr:colOff>
      <xdr:row>28</xdr:row>
      <xdr:rowOff>952500</xdr:rowOff>
    </xdr:to>
    <xdr:pic>
      <xdr:nvPicPr>
        <xdr:cNvPr id="20" name="Image 28"/>
        <xdr:cNvPicPr>
          <a:picLocks/>
        </xdr:cNvPicPr>
      </xdr:nvPicPr>
      <xdr:blipFill>
        <a:blip xmlns:r="http://schemas.openxmlformats.org/officeDocument/2006/relationships" r:link="rId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</xdr:row>
      <xdr:rowOff>12700</xdr:rowOff>
    </xdr:from>
    <xdr:to>
      <xdr:col>3</xdr:col>
      <xdr:colOff>952500</xdr:colOff>
      <xdr:row>29</xdr:row>
      <xdr:rowOff>952500</xdr:rowOff>
    </xdr:to>
    <xdr:pic>
      <xdr:nvPicPr>
        <xdr:cNvPr id="21" name="Image 29"/>
        <xdr:cNvPicPr>
          <a:picLocks/>
        </xdr:cNvPicPr>
      </xdr:nvPicPr>
      <xdr:blipFill>
        <a:blip xmlns:r="http://schemas.openxmlformats.org/officeDocument/2006/relationships" r:link="rId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</xdr:row>
      <xdr:rowOff>12700</xdr:rowOff>
    </xdr:from>
    <xdr:to>
      <xdr:col>3</xdr:col>
      <xdr:colOff>952500</xdr:colOff>
      <xdr:row>30</xdr:row>
      <xdr:rowOff>952500</xdr:rowOff>
    </xdr:to>
    <xdr:pic>
      <xdr:nvPicPr>
        <xdr:cNvPr id="22" name="Image 30"/>
        <xdr:cNvPicPr>
          <a:picLocks/>
        </xdr:cNvPicPr>
      </xdr:nvPicPr>
      <xdr:blipFill>
        <a:blip xmlns:r="http://schemas.openxmlformats.org/officeDocument/2006/relationships" r:link="rId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</xdr:row>
      <xdr:rowOff>12700</xdr:rowOff>
    </xdr:from>
    <xdr:to>
      <xdr:col>3</xdr:col>
      <xdr:colOff>952500</xdr:colOff>
      <xdr:row>31</xdr:row>
      <xdr:rowOff>952500</xdr:rowOff>
    </xdr:to>
    <xdr:pic>
      <xdr:nvPicPr>
        <xdr:cNvPr id="23" name="Image 31"/>
        <xdr:cNvPicPr>
          <a:picLocks/>
        </xdr:cNvPicPr>
      </xdr:nvPicPr>
      <xdr:blipFill>
        <a:blip xmlns:r="http://schemas.openxmlformats.org/officeDocument/2006/relationships" r:link="rId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</xdr:row>
      <xdr:rowOff>12700</xdr:rowOff>
    </xdr:from>
    <xdr:to>
      <xdr:col>3</xdr:col>
      <xdr:colOff>952500</xdr:colOff>
      <xdr:row>32</xdr:row>
      <xdr:rowOff>952500</xdr:rowOff>
    </xdr:to>
    <xdr:pic>
      <xdr:nvPicPr>
        <xdr:cNvPr id="24" name="Image 32"/>
        <xdr:cNvPicPr>
          <a:picLocks/>
        </xdr:cNvPicPr>
      </xdr:nvPicPr>
      <xdr:blipFill>
        <a:blip xmlns:r="http://schemas.openxmlformats.org/officeDocument/2006/relationships" r:link="rId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33</xdr:row>
      <xdr:rowOff>12700</xdr:rowOff>
    </xdr:from>
    <xdr:to>
      <xdr:col>3</xdr:col>
      <xdr:colOff>952500</xdr:colOff>
      <xdr:row>33</xdr:row>
      <xdr:rowOff>952500</xdr:rowOff>
    </xdr:to>
    <xdr:pic>
      <xdr:nvPicPr>
        <xdr:cNvPr id="25" name="Image 33"/>
        <xdr:cNvPicPr>
          <a:picLocks/>
        </xdr:cNvPicPr>
      </xdr:nvPicPr>
      <xdr:blipFill>
        <a:blip xmlns:r="http://schemas.openxmlformats.org/officeDocument/2006/relationships" r:link="rId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34</xdr:row>
      <xdr:rowOff>12700</xdr:rowOff>
    </xdr:from>
    <xdr:to>
      <xdr:col>3</xdr:col>
      <xdr:colOff>952500</xdr:colOff>
      <xdr:row>34</xdr:row>
      <xdr:rowOff>952500</xdr:rowOff>
    </xdr:to>
    <xdr:pic>
      <xdr:nvPicPr>
        <xdr:cNvPr id="26" name="Image 34"/>
        <xdr:cNvPicPr>
          <a:picLocks/>
        </xdr:cNvPicPr>
      </xdr:nvPicPr>
      <xdr:blipFill>
        <a:blip xmlns:r="http://schemas.openxmlformats.org/officeDocument/2006/relationships" r:link="rId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35</xdr:row>
      <xdr:rowOff>12700</xdr:rowOff>
    </xdr:from>
    <xdr:to>
      <xdr:col>3</xdr:col>
      <xdr:colOff>952500</xdr:colOff>
      <xdr:row>35</xdr:row>
      <xdr:rowOff>952500</xdr:rowOff>
    </xdr:to>
    <xdr:pic>
      <xdr:nvPicPr>
        <xdr:cNvPr id="27" name="Image 35"/>
        <xdr:cNvPicPr>
          <a:picLocks/>
        </xdr:cNvPicPr>
      </xdr:nvPicPr>
      <xdr:blipFill>
        <a:blip xmlns:r="http://schemas.openxmlformats.org/officeDocument/2006/relationships" r:link="rId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36</xdr:row>
      <xdr:rowOff>12700</xdr:rowOff>
    </xdr:from>
    <xdr:to>
      <xdr:col>3</xdr:col>
      <xdr:colOff>952500</xdr:colOff>
      <xdr:row>36</xdr:row>
      <xdr:rowOff>952500</xdr:rowOff>
    </xdr:to>
    <xdr:pic>
      <xdr:nvPicPr>
        <xdr:cNvPr id="28" name="Image 36"/>
        <xdr:cNvPicPr>
          <a:picLocks/>
        </xdr:cNvPicPr>
      </xdr:nvPicPr>
      <xdr:blipFill>
        <a:blip xmlns:r="http://schemas.openxmlformats.org/officeDocument/2006/relationships" r:link="rId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37</xdr:row>
      <xdr:rowOff>12700</xdr:rowOff>
    </xdr:from>
    <xdr:to>
      <xdr:col>3</xdr:col>
      <xdr:colOff>952500</xdr:colOff>
      <xdr:row>37</xdr:row>
      <xdr:rowOff>952500</xdr:rowOff>
    </xdr:to>
    <xdr:pic>
      <xdr:nvPicPr>
        <xdr:cNvPr id="29" name="Image 37"/>
        <xdr:cNvPicPr>
          <a:picLocks/>
        </xdr:cNvPicPr>
      </xdr:nvPicPr>
      <xdr:blipFill>
        <a:blip xmlns:r="http://schemas.openxmlformats.org/officeDocument/2006/relationships" r:link="rId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38</xdr:row>
      <xdr:rowOff>12700</xdr:rowOff>
    </xdr:from>
    <xdr:to>
      <xdr:col>3</xdr:col>
      <xdr:colOff>952500</xdr:colOff>
      <xdr:row>38</xdr:row>
      <xdr:rowOff>952500</xdr:rowOff>
    </xdr:to>
    <xdr:pic>
      <xdr:nvPicPr>
        <xdr:cNvPr id="30" name="Image 38"/>
        <xdr:cNvPicPr>
          <a:picLocks/>
        </xdr:cNvPicPr>
      </xdr:nvPicPr>
      <xdr:blipFill>
        <a:blip xmlns:r="http://schemas.openxmlformats.org/officeDocument/2006/relationships" r:link="rId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39</xdr:row>
      <xdr:rowOff>12700</xdr:rowOff>
    </xdr:from>
    <xdr:to>
      <xdr:col>3</xdr:col>
      <xdr:colOff>952500</xdr:colOff>
      <xdr:row>39</xdr:row>
      <xdr:rowOff>952500</xdr:rowOff>
    </xdr:to>
    <xdr:pic>
      <xdr:nvPicPr>
        <xdr:cNvPr id="31" name="Image 39"/>
        <xdr:cNvPicPr>
          <a:picLocks/>
        </xdr:cNvPicPr>
      </xdr:nvPicPr>
      <xdr:blipFill>
        <a:blip xmlns:r="http://schemas.openxmlformats.org/officeDocument/2006/relationships" r:link="rId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40</xdr:row>
      <xdr:rowOff>12700</xdr:rowOff>
    </xdr:from>
    <xdr:to>
      <xdr:col>3</xdr:col>
      <xdr:colOff>952500</xdr:colOff>
      <xdr:row>40</xdr:row>
      <xdr:rowOff>952500</xdr:rowOff>
    </xdr:to>
    <xdr:pic>
      <xdr:nvPicPr>
        <xdr:cNvPr id="32" name="Image 40"/>
        <xdr:cNvPicPr>
          <a:picLocks/>
        </xdr:cNvPicPr>
      </xdr:nvPicPr>
      <xdr:blipFill>
        <a:blip xmlns:r="http://schemas.openxmlformats.org/officeDocument/2006/relationships" r:link="rId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41</xdr:row>
      <xdr:rowOff>12700</xdr:rowOff>
    </xdr:from>
    <xdr:to>
      <xdr:col>3</xdr:col>
      <xdr:colOff>952500</xdr:colOff>
      <xdr:row>41</xdr:row>
      <xdr:rowOff>952500</xdr:rowOff>
    </xdr:to>
    <xdr:pic>
      <xdr:nvPicPr>
        <xdr:cNvPr id="33" name="Image 41"/>
        <xdr:cNvPicPr>
          <a:picLocks/>
        </xdr:cNvPicPr>
      </xdr:nvPicPr>
      <xdr:blipFill>
        <a:blip xmlns:r="http://schemas.openxmlformats.org/officeDocument/2006/relationships" r:link="rId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42</xdr:row>
      <xdr:rowOff>12700</xdr:rowOff>
    </xdr:from>
    <xdr:to>
      <xdr:col>3</xdr:col>
      <xdr:colOff>952500</xdr:colOff>
      <xdr:row>42</xdr:row>
      <xdr:rowOff>952500</xdr:rowOff>
    </xdr:to>
    <xdr:pic>
      <xdr:nvPicPr>
        <xdr:cNvPr id="34" name="Image 42"/>
        <xdr:cNvPicPr>
          <a:picLocks/>
        </xdr:cNvPicPr>
      </xdr:nvPicPr>
      <xdr:blipFill>
        <a:blip xmlns:r="http://schemas.openxmlformats.org/officeDocument/2006/relationships" r:link="rId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43</xdr:row>
      <xdr:rowOff>12700</xdr:rowOff>
    </xdr:from>
    <xdr:to>
      <xdr:col>3</xdr:col>
      <xdr:colOff>952500</xdr:colOff>
      <xdr:row>43</xdr:row>
      <xdr:rowOff>952500</xdr:rowOff>
    </xdr:to>
    <xdr:pic>
      <xdr:nvPicPr>
        <xdr:cNvPr id="35" name="Image 43"/>
        <xdr:cNvPicPr>
          <a:picLocks/>
        </xdr:cNvPicPr>
      </xdr:nvPicPr>
      <xdr:blipFill>
        <a:blip xmlns:r="http://schemas.openxmlformats.org/officeDocument/2006/relationships" r:link="rId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44</xdr:row>
      <xdr:rowOff>12700</xdr:rowOff>
    </xdr:from>
    <xdr:to>
      <xdr:col>3</xdr:col>
      <xdr:colOff>952500</xdr:colOff>
      <xdr:row>44</xdr:row>
      <xdr:rowOff>952500</xdr:rowOff>
    </xdr:to>
    <xdr:pic>
      <xdr:nvPicPr>
        <xdr:cNvPr id="36" name="Image 44"/>
        <xdr:cNvPicPr>
          <a:picLocks/>
        </xdr:cNvPicPr>
      </xdr:nvPicPr>
      <xdr:blipFill>
        <a:blip xmlns:r="http://schemas.openxmlformats.org/officeDocument/2006/relationships" r:link="rId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45</xdr:row>
      <xdr:rowOff>12700</xdr:rowOff>
    </xdr:from>
    <xdr:to>
      <xdr:col>3</xdr:col>
      <xdr:colOff>952500</xdr:colOff>
      <xdr:row>45</xdr:row>
      <xdr:rowOff>952500</xdr:rowOff>
    </xdr:to>
    <xdr:pic>
      <xdr:nvPicPr>
        <xdr:cNvPr id="37" name="Image 45"/>
        <xdr:cNvPicPr>
          <a:picLocks/>
        </xdr:cNvPicPr>
      </xdr:nvPicPr>
      <xdr:blipFill>
        <a:blip xmlns:r="http://schemas.openxmlformats.org/officeDocument/2006/relationships" r:link="rId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46</xdr:row>
      <xdr:rowOff>12700</xdr:rowOff>
    </xdr:from>
    <xdr:to>
      <xdr:col>3</xdr:col>
      <xdr:colOff>952500</xdr:colOff>
      <xdr:row>46</xdr:row>
      <xdr:rowOff>952500</xdr:rowOff>
    </xdr:to>
    <xdr:pic>
      <xdr:nvPicPr>
        <xdr:cNvPr id="38" name="Image 46"/>
        <xdr:cNvPicPr>
          <a:picLocks/>
        </xdr:cNvPicPr>
      </xdr:nvPicPr>
      <xdr:blipFill>
        <a:blip xmlns:r="http://schemas.openxmlformats.org/officeDocument/2006/relationships" r:link="rId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47</xdr:row>
      <xdr:rowOff>12700</xdr:rowOff>
    </xdr:from>
    <xdr:to>
      <xdr:col>3</xdr:col>
      <xdr:colOff>952500</xdr:colOff>
      <xdr:row>47</xdr:row>
      <xdr:rowOff>952500</xdr:rowOff>
    </xdr:to>
    <xdr:pic>
      <xdr:nvPicPr>
        <xdr:cNvPr id="39" name="Image 47"/>
        <xdr:cNvPicPr>
          <a:picLocks/>
        </xdr:cNvPicPr>
      </xdr:nvPicPr>
      <xdr:blipFill>
        <a:blip xmlns:r="http://schemas.openxmlformats.org/officeDocument/2006/relationships" r:link="rId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48</xdr:row>
      <xdr:rowOff>12700</xdr:rowOff>
    </xdr:from>
    <xdr:to>
      <xdr:col>3</xdr:col>
      <xdr:colOff>952500</xdr:colOff>
      <xdr:row>48</xdr:row>
      <xdr:rowOff>952500</xdr:rowOff>
    </xdr:to>
    <xdr:pic>
      <xdr:nvPicPr>
        <xdr:cNvPr id="40" name="Image 48"/>
        <xdr:cNvPicPr>
          <a:picLocks/>
        </xdr:cNvPicPr>
      </xdr:nvPicPr>
      <xdr:blipFill>
        <a:blip xmlns:r="http://schemas.openxmlformats.org/officeDocument/2006/relationships" r:link="rId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49</xdr:row>
      <xdr:rowOff>12700</xdr:rowOff>
    </xdr:from>
    <xdr:to>
      <xdr:col>3</xdr:col>
      <xdr:colOff>952500</xdr:colOff>
      <xdr:row>49</xdr:row>
      <xdr:rowOff>952500</xdr:rowOff>
    </xdr:to>
    <xdr:pic>
      <xdr:nvPicPr>
        <xdr:cNvPr id="41" name="Image 49"/>
        <xdr:cNvPicPr>
          <a:picLocks/>
        </xdr:cNvPicPr>
      </xdr:nvPicPr>
      <xdr:blipFill>
        <a:blip xmlns:r="http://schemas.openxmlformats.org/officeDocument/2006/relationships" r:link="rId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50</xdr:row>
      <xdr:rowOff>12700</xdr:rowOff>
    </xdr:from>
    <xdr:to>
      <xdr:col>3</xdr:col>
      <xdr:colOff>952500</xdr:colOff>
      <xdr:row>50</xdr:row>
      <xdr:rowOff>952500</xdr:rowOff>
    </xdr:to>
    <xdr:pic>
      <xdr:nvPicPr>
        <xdr:cNvPr id="42" name="Image 50"/>
        <xdr:cNvPicPr>
          <a:picLocks/>
        </xdr:cNvPicPr>
      </xdr:nvPicPr>
      <xdr:blipFill>
        <a:blip xmlns:r="http://schemas.openxmlformats.org/officeDocument/2006/relationships" r:link="rId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51</xdr:row>
      <xdr:rowOff>12700</xdr:rowOff>
    </xdr:from>
    <xdr:to>
      <xdr:col>3</xdr:col>
      <xdr:colOff>952500</xdr:colOff>
      <xdr:row>51</xdr:row>
      <xdr:rowOff>952500</xdr:rowOff>
    </xdr:to>
    <xdr:pic>
      <xdr:nvPicPr>
        <xdr:cNvPr id="43" name="Image 51"/>
        <xdr:cNvPicPr>
          <a:picLocks/>
        </xdr:cNvPicPr>
      </xdr:nvPicPr>
      <xdr:blipFill>
        <a:blip xmlns:r="http://schemas.openxmlformats.org/officeDocument/2006/relationships" r:link="rId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52</xdr:row>
      <xdr:rowOff>12700</xdr:rowOff>
    </xdr:from>
    <xdr:to>
      <xdr:col>3</xdr:col>
      <xdr:colOff>952500</xdr:colOff>
      <xdr:row>52</xdr:row>
      <xdr:rowOff>952500</xdr:rowOff>
    </xdr:to>
    <xdr:pic>
      <xdr:nvPicPr>
        <xdr:cNvPr id="44" name="Image 52"/>
        <xdr:cNvPicPr>
          <a:picLocks/>
        </xdr:cNvPicPr>
      </xdr:nvPicPr>
      <xdr:blipFill>
        <a:blip xmlns:r="http://schemas.openxmlformats.org/officeDocument/2006/relationships" r:link="rId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53</xdr:row>
      <xdr:rowOff>12700</xdr:rowOff>
    </xdr:from>
    <xdr:to>
      <xdr:col>3</xdr:col>
      <xdr:colOff>952500</xdr:colOff>
      <xdr:row>53</xdr:row>
      <xdr:rowOff>952500</xdr:rowOff>
    </xdr:to>
    <xdr:pic>
      <xdr:nvPicPr>
        <xdr:cNvPr id="45" name="Image 53"/>
        <xdr:cNvPicPr>
          <a:picLocks/>
        </xdr:cNvPicPr>
      </xdr:nvPicPr>
      <xdr:blipFill>
        <a:blip xmlns:r="http://schemas.openxmlformats.org/officeDocument/2006/relationships" r:link="rId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54</xdr:row>
      <xdr:rowOff>12700</xdr:rowOff>
    </xdr:from>
    <xdr:to>
      <xdr:col>3</xdr:col>
      <xdr:colOff>952500</xdr:colOff>
      <xdr:row>54</xdr:row>
      <xdr:rowOff>952500</xdr:rowOff>
    </xdr:to>
    <xdr:pic>
      <xdr:nvPicPr>
        <xdr:cNvPr id="46" name="Image 54"/>
        <xdr:cNvPicPr>
          <a:picLocks/>
        </xdr:cNvPicPr>
      </xdr:nvPicPr>
      <xdr:blipFill>
        <a:blip xmlns:r="http://schemas.openxmlformats.org/officeDocument/2006/relationships" r:link="rId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55</xdr:row>
      <xdr:rowOff>12700</xdr:rowOff>
    </xdr:from>
    <xdr:to>
      <xdr:col>3</xdr:col>
      <xdr:colOff>952500</xdr:colOff>
      <xdr:row>55</xdr:row>
      <xdr:rowOff>952500</xdr:rowOff>
    </xdr:to>
    <xdr:pic>
      <xdr:nvPicPr>
        <xdr:cNvPr id="47" name="Image 55"/>
        <xdr:cNvPicPr>
          <a:picLocks/>
        </xdr:cNvPicPr>
      </xdr:nvPicPr>
      <xdr:blipFill>
        <a:blip xmlns:r="http://schemas.openxmlformats.org/officeDocument/2006/relationships" r:link="rId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56</xdr:row>
      <xdr:rowOff>12700</xdr:rowOff>
    </xdr:from>
    <xdr:to>
      <xdr:col>3</xdr:col>
      <xdr:colOff>952500</xdr:colOff>
      <xdr:row>56</xdr:row>
      <xdr:rowOff>952500</xdr:rowOff>
    </xdr:to>
    <xdr:pic>
      <xdr:nvPicPr>
        <xdr:cNvPr id="48" name="Image 56"/>
        <xdr:cNvPicPr>
          <a:picLocks/>
        </xdr:cNvPicPr>
      </xdr:nvPicPr>
      <xdr:blipFill>
        <a:blip xmlns:r="http://schemas.openxmlformats.org/officeDocument/2006/relationships" r:link="rId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57</xdr:row>
      <xdr:rowOff>12700</xdr:rowOff>
    </xdr:from>
    <xdr:to>
      <xdr:col>3</xdr:col>
      <xdr:colOff>952500</xdr:colOff>
      <xdr:row>57</xdr:row>
      <xdr:rowOff>952500</xdr:rowOff>
    </xdr:to>
    <xdr:pic>
      <xdr:nvPicPr>
        <xdr:cNvPr id="49" name="Image 57"/>
        <xdr:cNvPicPr>
          <a:picLocks/>
        </xdr:cNvPicPr>
      </xdr:nvPicPr>
      <xdr:blipFill>
        <a:blip xmlns:r="http://schemas.openxmlformats.org/officeDocument/2006/relationships" r:link="rId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58</xdr:row>
      <xdr:rowOff>12700</xdr:rowOff>
    </xdr:from>
    <xdr:to>
      <xdr:col>3</xdr:col>
      <xdr:colOff>952500</xdr:colOff>
      <xdr:row>58</xdr:row>
      <xdr:rowOff>952500</xdr:rowOff>
    </xdr:to>
    <xdr:pic>
      <xdr:nvPicPr>
        <xdr:cNvPr id="50" name="Image 58"/>
        <xdr:cNvPicPr>
          <a:picLocks/>
        </xdr:cNvPicPr>
      </xdr:nvPicPr>
      <xdr:blipFill>
        <a:blip xmlns:r="http://schemas.openxmlformats.org/officeDocument/2006/relationships" r:link="rId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59</xdr:row>
      <xdr:rowOff>12700</xdr:rowOff>
    </xdr:from>
    <xdr:to>
      <xdr:col>3</xdr:col>
      <xdr:colOff>952500</xdr:colOff>
      <xdr:row>59</xdr:row>
      <xdr:rowOff>952500</xdr:rowOff>
    </xdr:to>
    <xdr:pic>
      <xdr:nvPicPr>
        <xdr:cNvPr id="51" name="Image 59"/>
        <xdr:cNvPicPr>
          <a:picLocks/>
        </xdr:cNvPicPr>
      </xdr:nvPicPr>
      <xdr:blipFill>
        <a:blip xmlns:r="http://schemas.openxmlformats.org/officeDocument/2006/relationships" r:link="rId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60</xdr:row>
      <xdr:rowOff>12700</xdr:rowOff>
    </xdr:from>
    <xdr:to>
      <xdr:col>3</xdr:col>
      <xdr:colOff>952500</xdr:colOff>
      <xdr:row>60</xdr:row>
      <xdr:rowOff>952500</xdr:rowOff>
    </xdr:to>
    <xdr:pic>
      <xdr:nvPicPr>
        <xdr:cNvPr id="52" name="Image 60"/>
        <xdr:cNvPicPr>
          <a:picLocks/>
        </xdr:cNvPicPr>
      </xdr:nvPicPr>
      <xdr:blipFill>
        <a:blip xmlns:r="http://schemas.openxmlformats.org/officeDocument/2006/relationships" r:link="rId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61</xdr:row>
      <xdr:rowOff>12700</xdr:rowOff>
    </xdr:from>
    <xdr:to>
      <xdr:col>3</xdr:col>
      <xdr:colOff>952500</xdr:colOff>
      <xdr:row>61</xdr:row>
      <xdr:rowOff>952500</xdr:rowOff>
    </xdr:to>
    <xdr:pic>
      <xdr:nvPicPr>
        <xdr:cNvPr id="53" name="Image 61"/>
        <xdr:cNvPicPr>
          <a:picLocks/>
        </xdr:cNvPicPr>
      </xdr:nvPicPr>
      <xdr:blipFill>
        <a:blip xmlns:r="http://schemas.openxmlformats.org/officeDocument/2006/relationships" r:link="rId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62</xdr:row>
      <xdr:rowOff>12700</xdr:rowOff>
    </xdr:from>
    <xdr:to>
      <xdr:col>3</xdr:col>
      <xdr:colOff>952500</xdr:colOff>
      <xdr:row>62</xdr:row>
      <xdr:rowOff>952500</xdr:rowOff>
    </xdr:to>
    <xdr:pic>
      <xdr:nvPicPr>
        <xdr:cNvPr id="54" name="Image 62"/>
        <xdr:cNvPicPr>
          <a:picLocks/>
        </xdr:cNvPicPr>
      </xdr:nvPicPr>
      <xdr:blipFill>
        <a:blip xmlns:r="http://schemas.openxmlformats.org/officeDocument/2006/relationships" r:link="rId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63</xdr:row>
      <xdr:rowOff>12700</xdr:rowOff>
    </xdr:from>
    <xdr:to>
      <xdr:col>3</xdr:col>
      <xdr:colOff>952500</xdr:colOff>
      <xdr:row>63</xdr:row>
      <xdr:rowOff>952500</xdr:rowOff>
    </xdr:to>
    <xdr:pic>
      <xdr:nvPicPr>
        <xdr:cNvPr id="55" name="Image 63"/>
        <xdr:cNvPicPr>
          <a:picLocks/>
        </xdr:cNvPicPr>
      </xdr:nvPicPr>
      <xdr:blipFill>
        <a:blip xmlns:r="http://schemas.openxmlformats.org/officeDocument/2006/relationships" r:link="rId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64</xdr:row>
      <xdr:rowOff>12700</xdr:rowOff>
    </xdr:from>
    <xdr:to>
      <xdr:col>3</xdr:col>
      <xdr:colOff>952500</xdr:colOff>
      <xdr:row>64</xdr:row>
      <xdr:rowOff>952500</xdr:rowOff>
    </xdr:to>
    <xdr:pic>
      <xdr:nvPicPr>
        <xdr:cNvPr id="56" name="Image 64"/>
        <xdr:cNvPicPr>
          <a:picLocks/>
        </xdr:cNvPicPr>
      </xdr:nvPicPr>
      <xdr:blipFill>
        <a:blip xmlns:r="http://schemas.openxmlformats.org/officeDocument/2006/relationships" r:link="rId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65</xdr:row>
      <xdr:rowOff>12700</xdr:rowOff>
    </xdr:from>
    <xdr:to>
      <xdr:col>3</xdr:col>
      <xdr:colOff>952500</xdr:colOff>
      <xdr:row>65</xdr:row>
      <xdr:rowOff>952500</xdr:rowOff>
    </xdr:to>
    <xdr:pic>
      <xdr:nvPicPr>
        <xdr:cNvPr id="57" name="Image 65"/>
        <xdr:cNvPicPr>
          <a:picLocks/>
        </xdr:cNvPicPr>
      </xdr:nvPicPr>
      <xdr:blipFill>
        <a:blip xmlns:r="http://schemas.openxmlformats.org/officeDocument/2006/relationships" r:link="rId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66</xdr:row>
      <xdr:rowOff>12700</xdr:rowOff>
    </xdr:from>
    <xdr:to>
      <xdr:col>3</xdr:col>
      <xdr:colOff>952500</xdr:colOff>
      <xdr:row>66</xdr:row>
      <xdr:rowOff>952500</xdr:rowOff>
    </xdr:to>
    <xdr:pic>
      <xdr:nvPicPr>
        <xdr:cNvPr id="58" name="Image 66"/>
        <xdr:cNvPicPr>
          <a:picLocks/>
        </xdr:cNvPicPr>
      </xdr:nvPicPr>
      <xdr:blipFill>
        <a:blip xmlns:r="http://schemas.openxmlformats.org/officeDocument/2006/relationships" r:link="rId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67</xdr:row>
      <xdr:rowOff>12700</xdr:rowOff>
    </xdr:from>
    <xdr:to>
      <xdr:col>3</xdr:col>
      <xdr:colOff>952500</xdr:colOff>
      <xdr:row>67</xdr:row>
      <xdr:rowOff>952500</xdr:rowOff>
    </xdr:to>
    <xdr:pic>
      <xdr:nvPicPr>
        <xdr:cNvPr id="59" name="Image 67"/>
        <xdr:cNvPicPr>
          <a:picLocks/>
        </xdr:cNvPicPr>
      </xdr:nvPicPr>
      <xdr:blipFill>
        <a:blip xmlns:r="http://schemas.openxmlformats.org/officeDocument/2006/relationships" r:link="rId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68</xdr:row>
      <xdr:rowOff>12700</xdr:rowOff>
    </xdr:from>
    <xdr:to>
      <xdr:col>3</xdr:col>
      <xdr:colOff>952500</xdr:colOff>
      <xdr:row>68</xdr:row>
      <xdr:rowOff>952500</xdr:rowOff>
    </xdr:to>
    <xdr:pic>
      <xdr:nvPicPr>
        <xdr:cNvPr id="60" name="Image 68"/>
        <xdr:cNvPicPr>
          <a:picLocks/>
        </xdr:cNvPicPr>
      </xdr:nvPicPr>
      <xdr:blipFill>
        <a:blip xmlns:r="http://schemas.openxmlformats.org/officeDocument/2006/relationships" r:link="rId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69</xdr:row>
      <xdr:rowOff>12700</xdr:rowOff>
    </xdr:from>
    <xdr:to>
      <xdr:col>3</xdr:col>
      <xdr:colOff>952500</xdr:colOff>
      <xdr:row>69</xdr:row>
      <xdr:rowOff>952500</xdr:rowOff>
    </xdr:to>
    <xdr:pic>
      <xdr:nvPicPr>
        <xdr:cNvPr id="61" name="Image 69"/>
        <xdr:cNvPicPr>
          <a:picLocks/>
        </xdr:cNvPicPr>
      </xdr:nvPicPr>
      <xdr:blipFill>
        <a:blip xmlns:r="http://schemas.openxmlformats.org/officeDocument/2006/relationships" r:link="rId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70</xdr:row>
      <xdr:rowOff>12700</xdr:rowOff>
    </xdr:from>
    <xdr:to>
      <xdr:col>3</xdr:col>
      <xdr:colOff>952500</xdr:colOff>
      <xdr:row>70</xdr:row>
      <xdr:rowOff>952500</xdr:rowOff>
    </xdr:to>
    <xdr:pic>
      <xdr:nvPicPr>
        <xdr:cNvPr id="62" name="Image 70"/>
        <xdr:cNvPicPr>
          <a:picLocks/>
        </xdr:cNvPicPr>
      </xdr:nvPicPr>
      <xdr:blipFill>
        <a:blip xmlns:r="http://schemas.openxmlformats.org/officeDocument/2006/relationships" r:link="rId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71</xdr:row>
      <xdr:rowOff>12700</xdr:rowOff>
    </xdr:from>
    <xdr:to>
      <xdr:col>3</xdr:col>
      <xdr:colOff>952500</xdr:colOff>
      <xdr:row>71</xdr:row>
      <xdr:rowOff>952500</xdr:rowOff>
    </xdr:to>
    <xdr:pic>
      <xdr:nvPicPr>
        <xdr:cNvPr id="63" name="Image 71"/>
        <xdr:cNvPicPr>
          <a:picLocks/>
        </xdr:cNvPicPr>
      </xdr:nvPicPr>
      <xdr:blipFill>
        <a:blip xmlns:r="http://schemas.openxmlformats.org/officeDocument/2006/relationships" r:link="rId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72</xdr:row>
      <xdr:rowOff>12700</xdr:rowOff>
    </xdr:from>
    <xdr:to>
      <xdr:col>3</xdr:col>
      <xdr:colOff>952500</xdr:colOff>
      <xdr:row>72</xdr:row>
      <xdr:rowOff>952500</xdr:rowOff>
    </xdr:to>
    <xdr:pic>
      <xdr:nvPicPr>
        <xdr:cNvPr id="64" name="Image 72"/>
        <xdr:cNvPicPr>
          <a:picLocks/>
        </xdr:cNvPicPr>
      </xdr:nvPicPr>
      <xdr:blipFill>
        <a:blip xmlns:r="http://schemas.openxmlformats.org/officeDocument/2006/relationships" r:link="rId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73</xdr:row>
      <xdr:rowOff>12700</xdr:rowOff>
    </xdr:from>
    <xdr:to>
      <xdr:col>3</xdr:col>
      <xdr:colOff>952500</xdr:colOff>
      <xdr:row>73</xdr:row>
      <xdr:rowOff>952500</xdr:rowOff>
    </xdr:to>
    <xdr:pic>
      <xdr:nvPicPr>
        <xdr:cNvPr id="65" name="Image 73"/>
        <xdr:cNvPicPr>
          <a:picLocks/>
        </xdr:cNvPicPr>
      </xdr:nvPicPr>
      <xdr:blipFill>
        <a:blip xmlns:r="http://schemas.openxmlformats.org/officeDocument/2006/relationships" r:link="rId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74</xdr:row>
      <xdr:rowOff>12700</xdr:rowOff>
    </xdr:from>
    <xdr:to>
      <xdr:col>3</xdr:col>
      <xdr:colOff>952500</xdr:colOff>
      <xdr:row>74</xdr:row>
      <xdr:rowOff>952500</xdr:rowOff>
    </xdr:to>
    <xdr:pic>
      <xdr:nvPicPr>
        <xdr:cNvPr id="66" name="Image 74"/>
        <xdr:cNvPicPr>
          <a:picLocks/>
        </xdr:cNvPicPr>
      </xdr:nvPicPr>
      <xdr:blipFill>
        <a:blip xmlns:r="http://schemas.openxmlformats.org/officeDocument/2006/relationships" r:link="rId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75</xdr:row>
      <xdr:rowOff>12700</xdr:rowOff>
    </xdr:from>
    <xdr:to>
      <xdr:col>3</xdr:col>
      <xdr:colOff>952500</xdr:colOff>
      <xdr:row>75</xdr:row>
      <xdr:rowOff>952500</xdr:rowOff>
    </xdr:to>
    <xdr:pic>
      <xdr:nvPicPr>
        <xdr:cNvPr id="67" name="Image 75"/>
        <xdr:cNvPicPr>
          <a:picLocks/>
        </xdr:cNvPicPr>
      </xdr:nvPicPr>
      <xdr:blipFill>
        <a:blip xmlns:r="http://schemas.openxmlformats.org/officeDocument/2006/relationships" r:link="rId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76</xdr:row>
      <xdr:rowOff>12700</xdr:rowOff>
    </xdr:from>
    <xdr:to>
      <xdr:col>3</xdr:col>
      <xdr:colOff>952500</xdr:colOff>
      <xdr:row>76</xdr:row>
      <xdr:rowOff>952500</xdr:rowOff>
    </xdr:to>
    <xdr:pic>
      <xdr:nvPicPr>
        <xdr:cNvPr id="68" name="Image 76"/>
        <xdr:cNvPicPr>
          <a:picLocks/>
        </xdr:cNvPicPr>
      </xdr:nvPicPr>
      <xdr:blipFill>
        <a:blip xmlns:r="http://schemas.openxmlformats.org/officeDocument/2006/relationships" r:link="rId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77</xdr:row>
      <xdr:rowOff>12700</xdr:rowOff>
    </xdr:from>
    <xdr:to>
      <xdr:col>3</xdr:col>
      <xdr:colOff>952500</xdr:colOff>
      <xdr:row>77</xdr:row>
      <xdr:rowOff>952500</xdr:rowOff>
    </xdr:to>
    <xdr:pic>
      <xdr:nvPicPr>
        <xdr:cNvPr id="69" name="Image 77"/>
        <xdr:cNvPicPr>
          <a:picLocks/>
        </xdr:cNvPicPr>
      </xdr:nvPicPr>
      <xdr:blipFill>
        <a:blip xmlns:r="http://schemas.openxmlformats.org/officeDocument/2006/relationships" r:link="rId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78</xdr:row>
      <xdr:rowOff>12700</xdr:rowOff>
    </xdr:from>
    <xdr:to>
      <xdr:col>3</xdr:col>
      <xdr:colOff>952500</xdr:colOff>
      <xdr:row>78</xdr:row>
      <xdr:rowOff>952500</xdr:rowOff>
    </xdr:to>
    <xdr:pic>
      <xdr:nvPicPr>
        <xdr:cNvPr id="70" name="Image 78"/>
        <xdr:cNvPicPr>
          <a:picLocks/>
        </xdr:cNvPicPr>
      </xdr:nvPicPr>
      <xdr:blipFill>
        <a:blip xmlns:r="http://schemas.openxmlformats.org/officeDocument/2006/relationships" r:link="rId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79</xdr:row>
      <xdr:rowOff>12700</xdr:rowOff>
    </xdr:from>
    <xdr:to>
      <xdr:col>3</xdr:col>
      <xdr:colOff>952500</xdr:colOff>
      <xdr:row>79</xdr:row>
      <xdr:rowOff>952500</xdr:rowOff>
    </xdr:to>
    <xdr:pic>
      <xdr:nvPicPr>
        <xdr:cNvPr id="71" name="Image 79"/>
        <xdr:cNvPicPr>
          <a:picLocks/>
        </xdr:cNvPicPr>
      </xdr:nvPicPr>
      <xdr:blipFill>
        <a:blip xmlns:r="http://schemas.openxmlformats.org/officeDocument/2006/relationships" r:link="rId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80</xdr:row>
      <xdr:rowOff>12700</xdr:rowOff>
    </xdr:from>
    <xdr:to>
      <xdr:col>3</xdr:col>
      <xdr:colOff>952500</xdr:colOff>
      <xdr:row>80</xdr:row>
      <xdr:rowOff>952500</xdr:rowOff>
    </xdr:to>
    <xdr:pic>
      <xdr:nvPicPr>
        <xdr:cNvPr id="72" name="Image 80"/>
        <xdr:cNvPicPr>
          <a:picLocks/>
        </xdr:cNvPicPr>
      </xdr:nvPicPr>
      <xdr:blipFill>
        <a:blip xmlns:r="http://schemas.openxmlformats.org/officeDocument/2006/relationships" r:link="rId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81</xdr:row>
      <xdr:rowOff>12700</xdr:rowOff>
    </xdr:from>
    <xdr:to>
      <xdr:col>3</xdr:col>
      <xdr:colOff>952500</xdr:colOff>
      <xdr:row>81</xdr:row>
      <xdr:rowOff>952500</xdr:rowOff>
    </xdr:to>
    <xdr:pic>
      <xdr:nvPicPr>
        <xdr:cNvPr id="73" name="Image 81"/>
        <xdr:cNvPicPr>
          <a:picLocks/>
        </xdr:cNvPicPr>
      </xdr:nvPicPr>
      <xdr:blipFill>
        <a:blip xmlns:r="http://schemas.openxmlformats.org/officeDocument/2006/relationships" r:link="rId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82</xdr:row>
      <xdr:rowOff>12700</xdr:rowOff>
    </xdr:from>
    <xdr:to>
      <xdr:col>3</xdr:col>
      <xdr:colOff>952500</xdr:colOff>
      <xdr:row>82</xdr:row>
      <xdr:rowOff>952500</xdr:rowOff>
    </xdr:to>
    <xdr:pic>
      <xdr:nvPicPr>
        <xdr:cNvPr id="74" name="Image 82"/>
        <xdr:cNvPicPr>
          <a:picLocks/>
        </xdr:cNvPicPr>
      </xdr:nvPicPr>
      <xdr:blipFill>
        <a:blip xmlns:r="http://schemas.openxmlformats.org/officeDocument/2006/relationships" r:link="rId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83</xdr:row>
      <xdr:rowOff>12700</xdr:rowOff>
    </xdr:from>
    <xdr:to>
      <xdr:col>3</xdr:col>
      <xdr:colOff>952500</xdr:colOff>
      <xdr:row>83</xdr:row>
      <xdr:rowOff>952500</xdr:rowOff>
    </xdr:to>
    <xdr:pic>
      <xdr:nvPicPr>
        <xdr:cNvPr id="75" name="Image 83"/>
        <xdr:cNvPicPr>
          <a:picLocks/>
        </xdr:cNvPicPr>
      </xdr:nvPicPr>
      <xdr:blipFill>
        <a:blip xmlns:r="http://schemas.openxmlformats.org/officeDocument/2006/relationships" r:link="rId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84</xdr:row>
      <xdr:rowOff>12700</xdr:rowOff>
    </xdr:from>
    <xdr:to>
      <xdr:col>3</xdr:col>
      <xdr:colOff>952500</xdr:colOff>
      <xdr:row>84</xdr:row>
      <xdr:rowOff>952500</xdr:rowOff>
    </xdr:to>
    <xdr:pic>
      <xdr:nvPicPr>
        <xdr:cNvPr id="76" name="Image 84"/>
        <xdr:cNvPicPr>
          <a:picLocks/>
        </xdr:cNvPicPr>
      </xdr:nvPicPr>
      <xdr:blipFill>
        <a:blip xmlns:r="http://schemas.openxmlformats.org/officeDocument/2006/relationships" r:link="rId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85</xdr:row>
      <xdr:rowOff>12700</xdr:rowOff>
    </xdr:from>
    <xdr:to>
      <xdr:col>3</xdr:col>
      <xdr:colOff>952500</xdr:colOff>
      <xdr:row>85</xdr:row>
      <xdr:rowOff>952500</xdr:rowOff>
    </xdr:to>
    <xdr:pic>
      <xdr:nvPicPr>
        <xdr:cNvPr id="77" name="Image 85"/>
        <xdr:cNvPicPr>
          <a:picLocks/>
        </xdr:cNvPicPr>
      </xdr:nvPicPr>
      <xdr:blipFill>
        <a:blip xmlns:r="http://schemas.openxmlformats.org/officeDocument/2006/relationships" r:link="rId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86</xdr:row>
      <xdr:rowOff>12700</xdr:rowOff>
    </xdr:from>
    <xdr:to>
      <xdr:col>3</xdr:col>
      <xdr:colOff>952500</xdr:colOff>
      <xdr:row>86</xdr:row>
      <xdr:rowOff>952500</xdr:rowOff>
    </xdr:to>
    <xdr:pic>
      <xdr:nvPicPr>
        <xdr:cNvPr id="78" name="Image 86"/>
        <xdr:cNvPicPr>
          <a:picLocks/>
        </xdr:cNvPicPr>
      </xdr:nvPicPr>
      <xdr:blipFill>
        <a:blip xmlns:r="http://schemas.openxmlformats.org/officeDocument/2006/relationships" r:link="rId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87</xdr:row>
      <xdr:rowOff>12700</xdr:rowOff>
    </xdr:from>
    <xdr:to>
      <xdr:col>3</xdr:col>
      <xdr:colOff>952500</xdr:colOff>
      <xdr:row>87</xdr:row>
      <xdr:rowOff>952500</xdr:rowOff>
    </xdr:to>
    <xdr:pic>
      <xdr:nvPicPr>
        <xdr:cNvPr id="79" name="Image 87"/>
        <xdr:cNvPicPr>
          <a:picLocks/>
        </xdr:cNvPicPr>
      </xdr:nvPicPr>
      <xdr:blipFill>
        <a:blip xmlns:r="http://schemas.openxmlformats.org/officeDocument/2006/relationships" r:link="rId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88</xdr:row>
      <xdr:rowOff>12700</xdr:rowOff>
    </xdr:from>
    <xdr:to>
      <xdr:col>3</xdr:col>
      <xdr:colOff>952500</xdr:colOff>
      <xdr:row>88</xdr:row>
      <xdr:rowOff>952500</xdr:rowOff>
    </xdr:to>
    <xdr:pic>
      <xdr:nvPicPr>
        <xdr:cNvPr id="80" name="Image 88"/>
        <xdr:cNvPicPr>
          <a:picLocks/>
        </xdr:cNvPicPr>
      </xdr:nvPicPr>
      <xdr:blipFill>
        <a:blip xmlns:r="http://schemas.openxmlformats.org/officeDocument/2006/relationships" r:link="rId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89</xdr:row>
      <xdr:rowOff>12700</xdr:rowOff>
    </xdr:from>
    <xdr:to>
      <xdr:col>3</xdr:col>
      <xdr:colOff>952500</xdr:colOff>
      <xdr:row>89</xdr:row>
      <xdr:rowOff>952500</xdr:rowOff>
    </xdr:to>
    <xdr:pic>
      <xdr:nvPicPr>
        <xdr:cNvPr id="81" name="Image 89"/>
        <xdr:cNvPicPr>
          <a:picLocks/>
        </xdr:cNvPicPr>
      </xdr:nvPicPr>
      <xdr:blipFill>
        <a:blip xmlns:r="http://schemas.openxmlformats.org/officeDocument/2006/relationships" r:link="rId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90</xdr:row>
      <xdr:rowOff>12700</xdr:rowOff>
    </xdr:from>
    <xdr:to>
      <xdr:col>3</xdr:col>
      <xdr:colOff>952500</xdr:colOff>
      <xdr:row>90</xdr:row>
      <xdr:rowOff>952500</xdr:rowOff>
    </xdr:to>
    <xdr:pic>
      <xdr:nvPicPr>
        <xdr:cNvPr id="82" name="Image 90"/>
        <xdr:cNvPicPr>
          <a:picLocks/>
        </xdr:cNvPicPr>
      </xdr:nvPicPr>
      <xdr:blipFill>
        <a:blip xmlns:r="http://schemas.openxmlformats.org/officeDocument/2006/relationships" r:link="rId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91</xdr:row>
      <xdr:rowOff>12700</xdr:rowOff>
    </xdr:from>
    <xdr:to>
      <xdr:col>3</xdr:col>
      <xdr:colOff>952500</xdr:colOff>
      <xdr:row>91</xdr:row>
      <xdr:rowOff>952500</xdr:rowOff>
    </xdr:to>
    <xdr:pic>
      <xdr:nvPicPr>
        <xdr:cNvPr id="83" name="Image 91"/>
        <xdr:cNvPicPr>
          <a:picLocks/>
        </xdr:cNvPicPr>
      </xdr:nvPicPr>
      <xdr:blipFill>
        <a:blip xmlns:r="http://schemas.openxmlformats.org/officeDocument/2006/relationships" r:link="rId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92</xdr:row>
      <xdr:rowOff>12700</xdr:rowOff>
    </xdr:from>
    <xdr:to>
      <xdr:col>3</xdr:col>
      <xdr:colOff>952500</xdr:colOff>
      <xdr:row>92</xdr:row>
      <xdr:rowOff>952500</xdr:rowOff>
    </xdr:to>
    <xdr:pic>
      <xdr:nvPicPr>
        <xdr:cNvPr id="84" name="Image 92"/>
        <xdr:cNvPicPr>
          <a:picLocks/>
        </xdr:cNvPicPr>
      </xdr:nvPicPr>
      <xdr:blipFill>
        <a:blip xmlns:r="http://schemas.openxmlformats.org/officeDocument/2006/relationships" r:link="rId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93</xdr:row>
      <xdr:rowOff>12700</xdr:rowOff>
    </xdr:from>
    <xdr:to>
      <xdr:col>3</xdr:col>
      <xdr:colOff>952500</xdr:colOff>
      <xdr:row>93</xdr:row>
      <xdr:rowOff>952500</xdr:rowOff>
    </xdr:to>
    <xdr:pic>
      <xdr:nvPicPr>
        <xdr:cNvPr id="85" name="Image 93"/>
        <xdr:cNvPicPr>
          <a:picLocks/>
        </xdr:cNvPicPr>
      </xdr:nvPicPr>
      <xdr:blipFill>
        <a:blip xmlns:r="http://schemas.openxmlformats.org/officeDocument/2006/relationships" r:link="rId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94</xdr:row>
      <xdr:rowOff>12700</xdr:rowOff>
    </xdr:from>
    <xdr:to>
      <xdr:col>3</xdr:col>
      <xdr:colOff>952500</xdr:colOff>
      <xdr:row>94</xdr:row>
      <xdr:rowOff>952500</xdr:rowOff>
    </xdr:to>
    <xdr:pic>
      <xdr:nvPicPr>
        <xdr:cNvPr id="86" name="Image 94"/>
        <xdr:cNvPicPr>
          <a:picLocks/>
        </xdr:cNvPicPr>
      </xdr:nvPicPr>
      <xdr:blipFill>
        <a:blip xmlns:r="http://schemas.openxmlformats.org/officeDocument/2006/relationships" r:link="rId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95</xdr:row>
      <xdr:rowOff>12700</xdr:rowOff>
    </xdr:from>
    <xdr:to>
      <xdr:col>3</xdr:col>
      <xdr:colOff>952500</xdr:colOff>
      <xdr:row>95</xdr:row>
      <xdr:rowOff>952500</xdr:rowOff>
    </xdr:to>
    <xdr:pic>
      <xdr:nvPicPr>
        <xdr:cNvPr id="87" name="Image 95"/>
        <xdr:cNvPicPr>
          <a:picLocks/>
        </xdr:cNvPicPr>
      </xdr:nvPicPr>
      <xdr:blipFill>
        <a:blip xmlns:r="http://schemas.openxmlformats.org/officeDocument/2006/relationships" r:link="rId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96</xdr:row>
      <xdr:rowOff>12700</xdr:rowOff>
    </xdr:from>
    <xdr:to>
      <xdr:col>3</xdr:col>
      <xdr:colOff>952500</xdr:colOff>
      <xdr:row>96</xdr:row>
      <xdr:rowOff>952500</xdr:rowOff>
    </xdr:to>
    <xdr:pic>
      <xdr:nvPicPr>
        <xdr:cNvPr id="88" name="Image 96"/>
        <xdr:cNvPicPr>
          <a:picLocks/>
        </xdr:cNvPicPr>
      </xdr:nvPicPr>
      <xdr:blipFill>
        <a:blip xmlns:r="http://schemas.openxmlformats.org/officeDocument/2006/relationships" r:link="rId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97</xdr:row>
      <xdr:rowOff>12700</xdr:rowOff>
    </xdr:from>
    <xdr:to>
      <xdr:col>3</xdr:col>
      <xdr:colOff>952500</xdr:colOff>
      <xdr:row>97</xdr:row>
      <xdr:rowOff>952500</xdr:rowOff>
    </xdr:to>
    <xdr:pic>
      <xdr:nvPicPr>
        <xdr:cNvPr id="89" name="Image 97"/>
        <xdr:cNvPicPr>
          <a:picLocks/>
        </xdr:cNvPicPr>
      </xdr:nvPicPr>
      <xdr:blipFill>
        <a:blip xmlns:r="http://schemas.openxmlformats.org/officeDocument/2006/relationships" r:link="rId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98</xdr:row>
      <xdr:rowOff>12700</xdr:rowOff>
    </xdr:from>
    <xdr:to>
      <xdr:col>3</xdr:col>
      <xdr:colOff>952500</xdr:colOff>
      <xdr:row>98</xdr:row>
      <xdr:rowOff>952500</xdr:rowOff>
    </xdr:to>
    <xdr:pic>
      <xdr:nvPicPr>
        <xdr:cNvPr id="90" name="Image 98"/>
        <xdr:cNvPicPr>
          <a:picLocks/>
        </xdr:cNvPicPr>
      </xdr:nvPicPr>
      <xdr:blipFill>
        <a:blip xmlns:r="http://schemas.openxmlformats.org/officeDocument/2006/relationships" r:link="rId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99</xdr:row>
      <xdr:rowOff>12700</xdr:rowOff>
    </xdr:from>
    <xdr:to>
      <xdr:col>3</xdr:col>
      <xdr:colOff>952500</xdr:colOff>
      <xdr:row>99</xdr:row>
      <xdr:rowOff>952500</xdr:rowOff>
    </xdr:to>
    <xdr:pic>
      <xdr:nvPicPr>
        <xdr:cNvPr id="91" name="Image 99"/>
        <xdr:cNvPicPr>
          <a:picLocks/>
        </xdr:cNvPicPr>
      </xdr:nvPicPr>
      <xdr:blipFill>
        <a:blip xmlns:r="http://schemas.openxmlformats.org/officeDocument/2006/relationships" r:link="rId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100</xdr:row>
      <xdr:rowOff>12700</xdr:rowOff>
    </xdr:from>
    <xdr:to>
      <xdr:col>3</xdr:col>
      <xdr:colOff>952500</xdr:colOff>
      <xdr:row>100</xdr:row>
      <xdr:rowOff>952500</xdr:rowOff>
    </xdr:to>
    <xdr:pic>
      <xdr:nvPicPr>
        <xdr:cNvPr id="92" name="Image 100"/>
        <xdr:cNvPicPr>
          <a:picLocks/>
        </xdr:cNvPicPr>
      </xdr:nvPicPr>
      <xdr:blipFill>
        <a:blip xmlns:r="http://schemas.openxmlformats.org/officeDocument/2006/relationships" r:link="rId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101</xdr:row>
      <xdr:rowOff>12700</xdr:rowOff>
    </xdr:from>
    <xdr:to>
      <xdr:col>3</xdr:col>
      <xdr:colOff>952500</xdr:colOff>
      <xdr:row>101</xdr:row>
      <xdr:rowOff>952500</xdr:rowOff>
    </xdr:to>
    <xdr:pic>
      <xdr:nvPicPr>
        <xdr:cNvPr id="93" name="Image 101"/>
        <xdr:cNvPicPr>
          <a:picLocks/>
        </xdr:cNvPicPr>
      </xdr:nvPicPr>
      <xdr:blipFill>
        <a:blip xmlns:r="http://schemas.openxmlformats.org/officeDocument/2006/relationships" r:link="rId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102</xdr:row>
      <xdr:rowOff>12700</xdr:rowOff>
    </xdr:from>
    <xdr:to>
      <xdr:col>3</xdr:col>
      <xdr:colOff>952500</xdr:colOff>
      <xdr:row>102</xdr:row>
      <xdr:rowOff>952500</xdr:rowOff>
    </xdr:to>
    <xdr:pic>
      <xdr:nvPicPr>
        <xdr:cNvPr id="94" name="Image 102"/>
        <xdr:cNvPicPr>
          <a:picLocks/>
        </xdr:cNvPicPr>
      </xdr:nvPicPr>
      <xdr:blipFill>
        <a:blip xmlns:r="http://schemas.openxmlformats.org/officeDocument/2006/relationships" r:link="rId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103</xdr:row>
      <xdr:rowOff>12700</xdr:rowOff>
    </xdr:from>
    <xdr:to>
      <xdr:col>3</xdr:col>
      <xdr:colOff>952500</xdr:colOff>
      <xdr:row>103</xdr:row>
      <xdr:rowOff>952500</xdr:rowOff>
    </xdr:to>
    <xdr:pic>
      <xdr:nvPicPr>
        <xdr:cNvPr id="95" name="Image 103"/>
        <xdr:cNvPicPr>
          <a:picLocks/>
        </xdr:cNvPicPr>
      </xdr:nvPicPr>
      <xdr:blipFill>
        <a:blip xmlns:r="http://schemas.openxmlformats.org/officeDocument/2006/relationships" r:link="rId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104</xdr:row>
      <xdr:rowOff>12700</xdr:rowOff>
    </xdr:from>
    <xdr:to>
      <xdr:col>3</xdr:col>
      <xdr:colOff>952500</xdr:colOff>
      <xdr:row>104</xdr:row>
      <xdr:rowOff>952500</xdr:rowOff>
    </xdr:to>
    <xdr:pic>
      <xdr:nvPicPr>
        <xdr:cNvPr id="96" name="Image 104"/>
        <xdr:cNvPicPr>
          <a:picLocks/>
        </xdr:cNvPicPr>
      </xdr:nvPicPr>
      <xdr:blipFill>
        <a:blip xmlns:r="http://schemas.openxmlformats.org/officeDocument/2006/relationships" r:link="rId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105</xdr:row>
      <xdr:rowOff>12700</xdr:rowOff>
    </xdr:from>
    <xdr:to>
      <xdr:col>3</xdr:col>
      <xdr:colOff>952500</xdr:colOff>
      <xdr:row>105</xdr:row>
      <xdr:rowOff>952500</xdr:rowOff>
    </xdr:to>
    <xdr:pic>
      <xdr:nvPicPr>
        <xdr:cNvPr id="97" name="Image 105"/>
        <xdr:cNvPicPr>
          <a:picLocks/>
        </xdr:cNvPicPr>
      </xdr:nvPicPr>
      <xdr:blipFill>
        <a:blip xmlns:r="http://schemas.openxmlformats.org/officeDocument/2006/relationships" r:link="rId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106</xdr:row>
      <xdr:rowOff>12700</xdr:rowOff>
    </xdr:from>
    <xdr:to>
      <xdr:col>3</xdr:col>
      <xdr:colOff>952500</xdr:colOff>
      <xdr:row>106</xdr:row>
      <xdr:rowOff>952500</xdr:rowOff>
    </xdr:to>
    <xdr:pic>
      <xdr:nvPicPr>
        <xdr:cNvPr id="98" name="Image 106"/>
        <xdr:cNvPicPr>
          <a:picLocks/>
        </xdr:cNvPicPr>
      </xdr:nvPicPr>
      <xdr:blipFill>
        <a:blip xmlns:r="http://schemas.openxmlformats.org/officeDocument/2006/relationships" r:link="rId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107</xdr:row>
      <xdr:rowOff>12700</xdr:rowOff>
    </xdr:from>
    <xdr:to>
      <xdr:col>3</xdr:col>
      <xdr:colOff>952500</xdr:colOff>
      <xdr:row>107</xdr:row>
      <xdr:rowOff>952500</xdr:rowOff>
    </xdr:to>
    <xdr:pic>
      <xdr:nvPicPr>
        <xdr:cNvPr id="99" name="Image 107"/>
        <xdr:cNvPicPr>
          <a:picLocks/>
        </xdr:cNvPicPr>
      </xdr:nvPicPr>
      <xdr:blipFill>
        <a:blip xmlns:r="http://schemas.openxmlformats.org/officeDocument/2006/relationships" r:link="rId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108</xdr:row>
      <xdr:rowOff>12700</xdr:rowOff>
    </xdr:from>
    <xdr:to>
      <xdr:col>3</xdr:col>
      <xdr:colOff>952500</xdr:colOff>
      <xdr:row>108</xdr:row>
      <xdr:rowOff>952500</xdr:rowOff>
    </xdr:to>
    <xdr:pic>
      <xdr:nvPicPr>
        <xdr:cNvPr id="100" name="Image 108"/>
        <xdr:cNvPicPr>
          <a:picLocks/>
        </xdr:cNvPicPr>
      </xdr:nvPicPr>
      <xdr:blipFill>
        <a:blip xmlns:r="http://schemas.openxmlformats.org/officeDocument/2006/relationships" r:link="rId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109</xdr:row>
      <xdr:rowOff>12700</xdr:rowOff>
    </xdr:from>
    <xdr:to>
      <xdr:col>3</xdr:col>
      <xdr:colOff>952500</xdr:colOff>
      <xdr:row>109</xdr:row>
      <xdr:rowOff>952500</xdr:rowOff>
    </xdr:to>
    <xdr:pic>
      <xdr:nvPicPr>
        <xdr:cNvPr id="101" name="Image 109"/>
        <xdr:cNvPicPr>
          <a:picLocks/>
        </xdr:cNvPicPr>
      </xdr:nvPicPr>
      <xdr:blipFill>
        <a:blip xmlns:r="http://schemas.openxmlformats.org/officeDocument/2006/relationships" r:link="rId1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110</xdr:row>
      <xdr:rowOff>12700</xdr:rowOff>
    </xdr:from>
    <xdr:to>
      <xdr:col>3</xdr:col>
      <xdr:colOff>952500</xdr:colOff>
      <xdr:row>110</xdr:row>
      <xdr:rowOff>952500</xdr:rowOff>
    </xdr:to>
    <xdr:pic>
      <xdr:nvPicPr>
        <xdr:cNvPr id="102" name="Image 110"/>
        <xdr:cNvPicPr>
          <a:picLocks/>
        </xdr:cNvPicPr>
      </xdr:nvPicPr>
      <xdr:blipFill>
        <a:blip xmlns:r="http://schemas.openxmlformats.org/officeDocument/2006/relationships" r:link="rId1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111</xdr:row>
      <xdr:rowOff>12700</xdr:rowOff>
    </xdr:from>
    <xdr:to>
      <xdr:col>3</xdr:col>
      <xdr:colOff>952500</xdr:colOff>
      <xdr:row>111</xdr:row>
      <xdr:rowOff>952500</xdr:rowOff>
    </xdr:to>
    <xdr:pic>
      <xdr:nvPicPr>
        <xdr:cNvPr id="103" name="Image 111"/>
        <xdr:cNvPicPr>
          <a:picLocks/>
        </xdr:cNvPicPr>
      </xdr:nvPicPr>
      <xdr:blipFill>
        <a:blip xmlns:r="http://schemas.openxmlformats.org/officeDocument/2006/relationships" r:link="rId1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112</xdr:row>
      <xdr:rowOff>12700</xdr:rowOff>
    </xdr:from>
    <xdr:to>
      <xdr:col>3</xdr:col>
      <xdr:colOff>952500</xdr:colOff>
      <xdr:row>112</xdr:row>
      <xdr:rowOff>952500</xdr:rowOff>
    </xdr:to>
    <xdr:pic>
      <xdr:nvPicPr>
        <xdr:cNvPr id="104" name="Image 112"/>
        <xdr:cNvPicPr>
          <a:picLocks/>
        </xdr:cNvPicPr>
      </xdr:nvPicPr>
      <xdr:blipFill>
        <a:blip xmlns:r="http://schemas.openxmlformats.org/officeDocument/2006/relationships" r:link="rId1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113</xdr:row>
      <xdr:rowOff>12700</xdr:rowOff>
    </xdr:from>
    <xdr:to>
      <xdr:col>3</xdr:col>
      <xdr:colOff>952500</xdr:colOff>
      <xdr:row>113</xdr:row>
      <xdr:rowOff>952500</xdr:rowOff>
    </xdr:to>
    <xdr:pic>
      <xdr:nvPicPr>
        <xdr:cNvPr id="105" name="Image 113"/>
        <xdr:cNvPicPr>
          <a:picLocks/>
        </xdr:cNvPicPr>
      </xdr:nvPicPr>
      <xdr:blipFill>
        <a:blip xmlns:r="http://schemas.openxmlformats.org/officeDocument/2006/relationships" r:link="rId1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114</xdr:row>
      <xdr:rowOff>12700</xdr:rowOff>
    </xdr:from>
    <xdr:to>
      <xdr:col>3</xdr:col>
      <xdr:colOff>952500</xdr:colOff>
      <xdr:row>114</xdr:row>
      <xdr:rowOff>952500</xdr:rowOff>
    </xdr:to>
    <xdr:pic>
      <xdr:nvPicPr>
        <xdr:cNvPr id="106" name="Image 114"/>
        <xdr:cNvPicPr>
          <a:picLocks/>
        </xdr:cNvPicPr>
      </xdr:nvPicPr>
      <xdr:blipFill>
        <a:blip xmlns:r="http://schemas.openxmlformats.org/officeDocument/2006/relationships" r:link="rId1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115</xdr:row>
      <xdr:rowOff>12700</xdr:rowOff>
    </xdr:from>
    <xdr:to>
      <xdr:col>3</xdr:col>
      <xdr:colOff>952500</xdr:colOff>
      <xdr:row>115</xdr:row>
      <xdr:rowOff>952500</xdr:rowOff>
    </xdr:to>
    <xdr:pic>
      <xdr:nvPicPr>
        <xdr:cNvPr id="107" name="Image 115"/>
        <xdr:cNvPicPr>
          <a:picLocks/>
        </xdr:cNvPicPr>
      </xdr:nvPicPr>
      <xdr:blipFill>
        <a:blip xmlns:r="http://schemas.openxmlformats.org/officeDocument/2006/relationships" r:link="rId1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116</xdr:row>
      <xdr:rowOff>12700</xdr:rowOff>
    </xdr:from>
    <xdr:to>
      <xdr:col>3</xdr:col>
      <xdr:colOff>952500</xdr:colOff>
      <xdr:row>116</xdr:row>
      <xdr:rowOff>952500</xdr:rowOff>
    </xdr:to>
    <xdr:pic>
      <xdr:nvPicPr>
        <xdr:cNvPr id="108" name="Image 116"/>
        <xdr:cNvPicPr>
          <a:picLocks/>
        </xdr:cNvPicPr>
      </xdr:nvPicPr>
      <xdr:blipFill>
        <a:blip xmlns:r="http://schemas.openxmlformats.org/officeDocument/2006/relationships" r:link="rId1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117</xdr:row>
      <xdr:rowOff>12700</xdr:rowOff>
    </xdr:from>
    <xdr:to>
      <xdr:col>3</xdr:col>
      <xdr:colOff>952500</xdr:colOff>
      <xdr:row>117</xdr:row>
      <xdr:rowOff>952500</xdr:rowOff>
    </xdr:to>
    <xdr:pic>
      <xdr:nvPicPr>
        <xdr:cNvPr id="109" name="Image 117"/>
        <xdr:cNvPicPr>
          <a:picLocks/>
        </xdr:cNvPicPr>
      </xdr:nvPicPr>
      <xdr:blipFill>
        <a:blip xmlns:r="http://schemas.openxmlformats.org/officeDocument/2006/relationships" r:link="rId1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118</xdr:row>
      <xdr:rowOff>12700</xdr:rowOff>
    </xdr:from>
    <xdr:to>
      <xdr:col>3</xdr:col>
      <xdr:colOff>952500</xdr:colOff>
      <xdr:row>118</xdr:row>
      <xdr:rowOff>952500</xdr:rowOff>
    </xdr:to>
    <xdr:pic>
      <xdr:nvPicPr>
        <xdr:cNvPr id="110" name="Image 118"/>
        <xdr:cNvPicPr>
          <a:picLocks/>
        </xdr:cNvPicPr>
      </xdr:nvPicPr>
      <xdr:blipFill>
        <a:blip xmlns:r="http://schemas.openxmlformats.org/officeDocument/2006/relationships" r:link="rId1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119</xdr:row>
      <xdr:rowOff>12700</xdr:rowOff>
    </xdr:from>
    <xdr:to>
      <xdr:col>3</xdr:col>
      <xdr:colOff>952500</xdr:colOff>
      <xdr:row>119</xdr:row>
      <xdr:rowOff>952500</xdr:rowOff>
    </xdr:to>
    <xdr:pic>
      <xdr:nvPicPr>
        <xdr:cNvPr id="111" name="Image 119"/>
        <xdr:cNvPicPr>
          <a:picLocks/>
        </xdr:cNvPicPr>
      </xdr:nvPicPr>
      <xdr:blipFill>
        <a:blip xmlns:r="http://schemas.openxmlformats.org/officeDocument/2006/relationships" r:link="rId1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120</xdr:row>
      <xdr:rowOff>12700</xdr:rowOff>
    </xdr:from>
    <xdr:to>
      <xdr:col>3</xdr:col>
      <xdr:colOff>952500</xdr:colOff>
      <xdr:row>120</xdr:row>
      <xdr:rowOff>952500</xdr:rowOff>
    </xdr:to>
    <xdr:pic>
      <xdr:nvPicPr>
        <xdr:cNvPr id="112" name="Image 120"/>
        <xdr:cNvPicPr>
          <a:picLocks/>
        </xdr:cNvPicPr>
      </xdr:nvPicPr>
      <xdr:blipFill>
        <a:blip xmlns:r="http://schemas.openxmlformats.org/officeDocument/2006/relationships" r:link="rId1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121</xdr:row>
      <xdr:rowOff>12700</xdr:rowOff>
    </xdr:from>
    <xdr:to>
      <xdr:col>3</xdr:col>
      <xdr:colOff>952500</xdr:colOff>
      <xdr:row>121</xdr:row>
      <xdr:rowOff>952500</xdr:rowOff>
    </xdr:to>
    <xdr:pic>
      <xdr:nvPicPr>
        <xdr:cNvPr id="113" name="Image 121"/>
        <xdr:cNvPicPr>
          <a:picLocks/>
        </xdr:cNvPicPr>
      </xdr:nvPicPr>
      <xdr:blipFill>
        <a:blip xmlns:r="http://schemas.openxmlformats.org/officeDocument/2006/relationships" r:link="rId1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122</xdr:row>
      <xdr:rowOff>12700</xdr:rowOff>
    </xdr:from>
    <xdr:to>
      <xdr:col>3</xdr:col>
      <xdr:colOff>952500</xdr:colOff>
      <xdr:row>122</xdr:row>
      <xdr:rowOff>952500</xdr:rowOff>
    </xdr:to>
    <xdr:pic>
      <xdr:nvPicPr>
        <xdr:cNvPr id="114" name="Image 122"/>
        <xdr:cNvPicPr>
          <a:picLocks/>
        </xdr:cNvPicPr>
      </xdr:nvPicPr>
      <xdr:blipFill>
        <a:blip xmlns:r="http://schemas.openxmlformats.org/officeDocument/2006/relationships" r:link="rId1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123</xdr:row>
      <xdr:rowOff>12700</xdr:rowOff>
    </xdr:from>
    <xdr:to>
      <xdr:col>3</xdr:col>
      <xdr:colOff>952500</xdr:colOff>
      <xdr:row>123</xdr:row>
      <xdr:rowOff>952500</xdr:rowOff>
    </xdr:to>
    <xdr:pic>
      <xdr:nvPicPr>
        <xdr:cNvPr id="115" name="Image 123"/>
        <xdr:cNvPicPr>
          <a:picLocks/>
        </xdr:cNvPicPr>
      </xdr:nvPicPr>
      <xdr:blipFill>
        <a:blip xmlns:r="http://schemas.openxmlformats.org/officeDocument/2006/relationships" r:link="rId1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124</xdr:row>
      <xdr:rowOff>12700</xdr:rowOff>
    </xdr:from>
    <xdr:to>
      <xdr:col>3</xdr:col>
      <xdr:colOff>952500</xdr:colOff>
      <xdr:row>124</xdr:row>
      <xdr:rowOff>952500</xdr:rowOff>
    </xdr:to>
    <xdr:pic>
      <xdr:nvPicPr>
        <xdr:cNvPr id="116" name="Image 124"/>
        <xdr:cNvPicPr>
          <a:picLocks/>
        </xdr:cNvPicPr>
      </xdr:nvPicPr>
      <xdr:blipFill>
        <a:blip xmlns:r="http://schemas.openxmlformats.org/officeDocument/2006/relationships" r:link="rId1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125</xdr:row>
      <xdr:rowOff>12700</xdr:rowOff>
    </xdr:from>
    <xdr:to>
      <xdr:col>3</xdr:col>
      <xdr:colOff>952500</xdr:colOff>
      <xdr:row>125</xdr:row>
      <xdr:rowOff>952500</xdr:rowOff>
    </xdr:to>
    <xdr:pic>
      <xdr:nvPicPr>
        <xdr:cNvPr id="117" name="Image 125"/>
        <xdr:cNvPicPr>
          <a:picLocks/>
        </xdr:cNvPicPr>
      </xdr:nvPicPr>
      <xdr:blipFill>
        <a:blip xmlns:r="http://schemas.openxmlformats.org/officeDocument/2006/relationships" r:link="rId1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126</xdr:row>
      <xdr:rowOff>12700</xdr:rowOff>
    </xdr:from>
    <xdr:to>
      <xdr:col>3</xdr:col>
      <xdr:colOff>952500</xdr:colOff>
      <xdr:row>126</xdr:row>
      <xdr:rowOff>952500</xdr:rowOff>
    </xdr:to>
    <xdr:pic>
      <xdr:nvPicPr>
        <xdr:cNvPr id="118" name="Image 126"/>
        <xdr:cNvPicPr>
          <a:picLocks/>
        </xdr:cNvPicPr>
      </xdr:nvPicPr>
      <xdr:blipFill>
        <a:blip xmlns:r="http://schemas.openxmlformats.org/officeDocument/2006/relationships" r:link="rId1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127</xdr:row>
      <xdr:rowOff>12700</xdr:rowOff>
    </xdr:from>
    <xdr:to>
      <xdr:col>3</xdr:col>
      <xdr:colOff>952500</xdr:colOff>
      <xdr:row>127</xdr:row>
      <xdr:rowOff>952500</xdr:rowOff>
    </xdr:to>
    <xdr:pic>
      <xdr:nvPicPr>
        <xdr:cNvPr id="119" name="Image 127"/>
        <xdr:cNvPicPr>
          <a:picLocks/>
        </xdr:cNvPicPr>
      </xdr:nvPicPr>
      <xdr:blipFill>
        <a:blip xmlns:r="http://schemas.openxmlformats.org/officeDocument/2006/relationships" r:link="rId1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128</xdr:row>
      <xdr:rowOff>12700</xdr:rowOff>
    </xdr:from>
    <xdr:to>
      <xdr:col>3</xdr:col>
      <xdr:colOff>952500</xdr:colOff>
      <xdr:row>128</xdr:row>
      <xdr:rowOff>952500</xdr:rowOff>
    </xdr:to>
    <xdr:pic>
      <xdr:nvPicPr>
        <xdr:cNvPr id="120" name="Image 128"/>
        <xdr:cNvPicPr>
          <a:picLocks/>
        </xdr:cNvPicPr>
      </xdr:nvPicPr>
      <xdr:blipFill>
        <a:blip xmlns:r="http://schemas.openxmlformats.org/officeDocument/2006/relationships" r:link="rId1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129</xdr:row>
      <xdr:rowOff>12700</xdr:rowOff>
    </xdr:from>
    <xdr:to>
      <xdr:col>3</xdr:col>
      <xdr:colOff>952500</xdr:colOff>
      <xdr:row>129</xdr:row>
      <xdr:rowOff>952500</xdr:rowOff>
    </xdr:to>
    <xdr:pic>
      <xdr:nvPicPr>
        <xdr:cNvPr id="121" name="Image 129"/>
        <xdr:cNvPicPr>
          <a:picLocks/>
        </xdr:cNvPicPr>
      </xdr:nvPicPr>
      <xdr:blipFill>
        <a:blip xmlns:r="http://schemas.openxmlformats.org/officeDocument/2006/relationships" r:link="rId1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130</xdr:row>
      <xdr:rowOff>12700</xdr:rowOff>
    </xdr:from>
    <xdr:to>
      <xdr:col>3</xdr:col>
      <xdr:colOff>952500</xdr:colOff>
      <xdr:row>130</xdr:row>
      <xdr:rowOff>952500</xdr:rowOff>
    </xdr:to>
    <xdr:pic>
      <xdr:nvPicPr>
        <xdr:cNvPr id="122" name="Image 130"/>
        <xdr:cNvPicPr>
          <a:picLocks/>
        </xdr:cNvPicPr>
      </xdr:nvPicPr>
      <xdr:blipFill>
        <a:blip xmlns:r="http://schemas.openxmlformats.org/officeDocument/2006/relationships" r:link="rId1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131</xdr:row>
      <xdr:rowOff>12700</xdr:rowOff>
    </xdr:from>
    <xdr:to>
      <xdr:col>3</xdr:col>
      <xdr:colOff>952500</xdr:colOff>
      <xdr:row>131</xdr:row>
      <xdr:rowOff>952500</xdr:rowOff>
    </xdr:to>
    <xdr:pic>
      <xdr:nvPicPr>
        <xdr:cNvPr id="123" name="Image 131"/>
        <xdr:cNvPicPr>
          <a:picLocks/>
        </xdr:cNvPicPr>
      </xdr:nvPicPr>
      <xdr:blipFill>
        <a:blip xmlns:r="http://schemas.openxmlformats.org/officeDocument/2006/relationships" r:link="rId1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132</xdr:row>
      <xdr:rowOff>12700</xdr:rowOff>
    </xdr:from>
    <xdr:to>
      <xdr:col>3</xdr:col>
      <xdr:colOff>952500</xdr:colOff>
      <xdr:row>132</xdr:row>
      <xdr:rowOff>952500</xdr:rowOff>
    </xdr:to>
    <xdr:pic>
      <xdr:nvPicPr>
        <xdr:cNvPr id="124" name="Image 132"/>
        <xdr:cNvPicPr>
          <a:picLocks/>
        </xdr:cNvPicPr>
      </xdr:nvPicPr>
      <xdr:blipFill>
        <a:blip xmlns:r="http://schemas.openxmlformats.org/officeDocument/2006/relationships" r:link="rId1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133</xdr:row>
      <xdr:rowOff>12700</xdr:rowOff>
    </xdr:from>
    <xdr:to>
      <xdr:col>3</xdr:col>
      <xdr:colOff>952500</xdr:colOff>
      <xdr:row>133</xdr:row>
      <xdr:rowOff>952500</xdr:rowOff>
    </xdr:to>
    <xdr:pic>
      <xdr:nvPicPr>
        <xdr:cNvPr id="125" name="Image 133"/>
        <xdr:cNvPicPr>
          <a:picLocks/>
        </xdr:cNvPicPr>
      </xdr:nvPicPr>
      <xdr:blipFill>
        <a:blip xmlns:r="http://schemas.openxmlformats.org/officeDocument/2006/relationships" r:link="rId1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134</xdr:row>
      <xdr:rowOff>12700</xdr:rowOff>
    </xdr:from>
    <xdr:to>
      <xdr:col>3</xdr:col>
      <xdr:colOff>952500</xdr:colOff>
      <xdr:row>134</xdr:row>
      <xdr:rowOff>952500</xdr:rowOff>
    </xdr:to>
    <xdr:pic>
      <xdr:nvPicPr>
        <xdr:cNvPr id="126" name="Image 134"/>
        <xdr:cNvPicPr>
          <a:picLocks/>
        </xdr:cNvPicPr>
      </xdr:nvPicPr>
      <xdr:blipFill>
        <a:blip xmlns:r="http://schemas.openxmlformats.org/officeDocument/2006/relationships" r:link="rId1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135</xdr:row>
      <xdr:rowOff>12700</xdr:rowOff>
    </xdr:from>
    <xdr:to>
      <xdr:col>3</xdr:col>
      <xdr:colOff>952500</xdr:colOff>
      <xdr:row>135</xdr:row>
      <xdr:rowOff>952500</xdr:rowOff>
    </xdr:to>
    <xdr:pic>
      <xdr:nvPicPr>
        <xdr:cNvPr id="127" name="Image 135"/>
        <xdr:cNvPicPr>
          <a:picLocks/>
        </xdr:cNvPicPr>
      </xdr:nvPicPr>
      <xdr:blipFill>
        <a:blip xmlns:r="http://schemas.openxmlformats.org/officeDocument/2006/relationships" r:link="rId1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136</xdr:row>
      <xdr:rowOff>12700</xdr:rowOff>
    </xdr:from>
    <xdr:to>
      <xdr:col>3</xdr:col>
      <xdr:colOff>952500</xdr:colOff>
      <xdr:row>136</xdr:row>
      <xdr:rowOff>952500</xdr:rowOff>
    </xdr:to>
    <xdr:pic>
      <xdr:nvPicPr>
        <xdr:cNvPr id="128" name="Image 136"/>
        <xdr:cNvPicPr>
          <a:picLocks/>
        </xdr:cNvPicPr>
      </xdr:nvPicPr>
      <xdr:blipFill>
        <a:blip xmlns:r="http://schemas.openxmlformats.org/officeDocument/2006/relationships" r:link="rId1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137</xdr:row>
      <xdr:rowOff>12700</xdr:rowOff>
    </xdr:from>
    <xdr:to>
      <xdr:col>3</xdr:col>
      <xdr:colOff>952500</xdr:colOff>
      <xdr:row>137</xdr:row>
      <xdr:rowOff>952500</xdr:rowOff>
    </xdr:to>
    <xdr:pic>
      <xdr:nvPicPr>
        <xdr:cNvPr id="129" name="Image 137"/>
        <xdr:cNvPicPr>
          <a:picLocks/>
        </xdr:cNvPicPr>
      </xdr:nvPicPr>
      <xdr:blipFill>
        <a:blip xmlns:r="http://schemas.openxmlformats.org/officeDocument/2006/relationships" r:link="rId1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138</xdr:row>
      <xdr:rowOff>12700</xdr:rowOff>
    </xdr:from>
    <xdr:to>
      <xdr:col>3</xdr:col>
      <xdr:colOff>952500</xdr:colOff>
      <xdr:row>138</xdr:row>
      <xdr:rowOff>952500</xdr:rowOff>
    </xdr:to>
    <xdr:pic>
      <xdr:nvPicPr>
        <xdr:cNvPr id="130" name="Image 138"/>
        <xdr:cNvPicPr>
          <a:picLocks/>
        </xdr:cNvPicPr>
      </xdr:nvPicPr>
      <xdr:blipFill>
        <a:blip xmlns:r="http://schemas.openxmlformats.org/officeDocument/2006/relationships" r:link="rId1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139</xdr:row>
      <xdr:rowOff>12700</xdr:rowOff>
    </xdr:from>
    <xdr:to>
      <xdr:col>3</xdr:col>
      <xdr:colOff>952500</xdr:colOff>
      <xdr:row>139</xdr:row>
      <xdr:rowOff>952500</xdr:rowOff>
    </xdr:to>
    <xdr:pic>
      <xdr:nvPicPr>
        <xdr:cNvPr id="131" name="Image 139"/>
        <xdr:cNvPicPr>
          <a:picLocks/>
        </xdr:cNvPicPr>
      </xdr:nvPicPr>
      <xdr:blipFill>
        <a:blip xmlns:r="http://schemas.openxmlformats.org/officeDocument/2006/relationships" r:link="rId1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140</xdr:row>
      <xdr:rowOff>12700</xdr:rowOff>
    </xdr:from>
    <xdr:to>
      <xdr:col>3</xdr:col>
      <xdr:colOff>952500</xdr:colOff>
      <xdr:row>140</xdr:row>
      <xdr:rowOff>952500</xdr:rowOff>
    </xdr:to>
    <xdr:pic>
      <xdr:nvPicPr>
        <xdr:cNvPr id="132" name="Image 140"/>
        <xdr:cNvPicPr>
          <a:picLocks/>
        </xdr:cNvPicPr>
      </xdr:nvPicPr>
      <xdr:blipFill>
        <a:blip xmlns:r="http://schemas.openxmlformats.org/officeDocument/2006/relationships" r:link="rId1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141</xdr:row>
      <xdr:rowOff>12700</xdr:rowOff>
    </xdr:from>
    <xdr:to>
      <xdr:col>3</xdr:col>
      <xdr:colOff>952500</xdr:colOff>
      <xdr:row>141</xdr:row>
      <xdr:rowOff>952500</xdr:rowOff>
    </xdr:to>
    <xdr:pic>
      <xdr:nvPicPr>
        <xdr:cNvPr id="133" name="Image 141"/>
        <xdr:cNvPicPr>
          <a:picLocks/>
        </xdr:cNvPicPr>
      </xdr:nvPicPr>
      <xdr:blipFill>
        <a:blip xmlns:r="http://schemas.openxmlformats.org/officeDocument/2006/relationships" r:link="rId1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142</xdr:row>
      <xdr:rowOff>12700</xdr:rowOff>
    </xdr:from>
    <xdr:to>
      <xdr:col>3</xdr:col>
      <xdr:colOff>952500</xdr:colOff>
      <xdr:row>142</xdr:row>
      <xdr:rowOff>952500</xdr:rowOff>
    </xdr:to>
    <xdr:pic>
      <xdr:nvPicPr>
        <xdr:cNvPr id="134" name="Image 142"/>
        <xdr:cNvPicPr>
          <a:picLocks/>
        </xdr:cNvPicPr>
      </xdr:nvPicPr>
      <xdr:blipFill>
        <a:blip xmlns:r="http://schemas.openxmlformats.org/officeDocument/2006/relationships" r:link="rId1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143</xdr:row>
      <xdr:rowOff>12700</xdr:rowOff>
    </xdr:from>
    <xdr:to>
      <xdr:col>3</xdr:col>
      <xdr:colOff>952500</xdr:colOff>
      <xdr:row>143</xdr:row>
      <xdr:rowOff>952500</xdr:rowOff>
    </xdr:to>
    <xdr:pic>
      <xdr:nvPicPr>
        <xdr:cNvPr id="135" name="Image 143"/>
        <xdr:cNvPicPr>
          <a:picLocks/>
        </xdr:cNvPicPr>
      </xdr:nvPicPr>
      <xdr:blipFill>
        <a:blip xmlns:r="http://schemas.openxmlformats.org/officeDocument/2006/relationships" r:link="rId1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144</xdr:row>
      <xdr:rowOff>12700</xdr:rowOff>
    </xdr:from>
    <xdr:to>
      <xdr:col>3</xdr:col>
      <xdr:colOff>952500</xdr:colOff>
      <xdr:row>144</xdr:row>
      <xdr:rowOff>952500</xdr:rowOff>
    </xdr:to>
    <xdr:pic>
      <xdr:nvPicPr>
        <xdr:cNvPr id="136" name="Image 144"/>
        <xdr:cNvPicPr>
          <a:picLocks/>
        </xdr:cNvPicPr>
      </xdr:nvPicPr>
      <xdr:blipFill>
        <a:blip xmlns:r="http://schemas.openxmlformats.org/officeDocument/2006/relationships" r:link="rId1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145</xdr:row>
      <xdr:rowOff>12700</xdr:rowOff>
    </xdr:from>
    <xdr:to>
      <xdr:col>3</xdr:col>
      <xdr:colOff>952500</xdr:colOff>
      <xdr:row>145</xdr:row>
      <xdr:rowOff>952500</xdr:rowOff>
    </xdr:to>
    <xdr:pic>
      <xdr:nvPicPr>
        <xdr:cNvPr id="137" name="Image 145"/>
        <xdr:cNvPicPr>
          <a:picLocks/>
        </xdr:cNvPicPr>
      </xdr:nvPicPr>
      <xdr:blipFill>
        <a:blip xmlns:r="http://schemas.openxmlformats.org/officeDocument/2006/relationships" r:link="rId1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146</xdr:row>
      <xdr:rowOff>12700</xdr:rowOff>
    </xdr:from>
    <xdr:to>
      <xdr:col>3</xdr:col>
      <xdr:colOff>952500</xdr:colOff>
      <xdr:row>146</xdr:row>
      <xdr:rowOff>952500</xdr:rowOff>
    </xdr:to>
    <xdr:pic>
      <xdr:nvPicPr>
        <xdr:cNvPr id="138" name="Image 146"/>
        <xdr:cNvPicPr>
          <a:picLocks/>
        </xdr:cNvPicPr>
      </xdr:nvPicPr>
      <xdr:blipFill>
        <a:blip xmlns:r="http://schemas.openxmlformats.org/officeDocument/2006/relationships" r:link="rId1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147</xdr:row>
      <xdr:rowOff>12700</xdr:rowOff>
    </xdr:from>
    <xdr:to>
      <xdr:col>3</xdr:col>
      <xdr:colOff>952500</xdr:colOff>
      <xdr:row>147</xdr:row>
      <xdr:rowOff>952500</xdr:rowOff>
    </xdr:to>
    <xdr:pic>
      <xdr:nvPicPr>
        <xdr:cNvPr id="139" name="Image 147"/>
        <xdr:cNvPicPr>
          <a:picLocks/>
        </xdr:cNvPicPr>
      </xdr:nvPicPr>
      <xdr:blipFill>
        <a:blip xmlns:r="http://schemas.openxmlformats.org/officeDocument/2006/relationships" r:link="rId1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148</xdr:row>
      <xdr:rowOff>12700</xdr:rowOff>
    </xdr:from>
    <xdr:to>
      <xdr:col>3</xdr:col>
      <xdr:colOff>952500</xdr:colOff>
      <xdr:row>148</xdr:row>
      <xdr:rowOff>952500</xdr:rowOff>
    </xdr:to>
    <xdr:pic>
      <xdr:nvPicPr>
        <xdr:cNvPr id="140" name="Image 148"/>
        <xdr:cNvPicPr>
          <a:picLocks/>
        </xdr:cNvPicPr>
      </xdr:nvPicPr>
      <xdr:blipFill>
        <a:blip xmlns:r="http://schemas.openxmlformats.org/officeDocument/2006/relationships" r:link="rId1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149</xdr:row>
      <xdr:rowOff>12700</xdr:rowOff>
    </xdr:from>
    <xdr:to>
      <xdr:col>3</xdr:col>
      <xdr:colOff>952500</xdr:colOff>
      <xdr:row>149</xdr:row>
      <xdr:rowOff>952500</xdr:rowOff>
    </xdr:to>
    <xdr:pic>
      <xdr:nvPicPr>
        <xdr:cNvPr id="141" name="Image 149"/>
        <xdr:cNvPicPr>
          <a:picLocks/>
        </xdr:cNvPicPr>
      </xdr:nvPicPr>
      <xdr:blipFill>
        <a:blip xmlns:r="http://schemas.openxmlformats.org/officeDocument/2006/relationships" r:link="rId1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150</xdr:row>
      <xdr:rowOff>12700</xdr:rowOff>
    </xdr:from>
    <xdr:to>
      <xdr:col>3</xdr:col>
      <xdr:colOff>952500</xdr:colOff>
      <xdr:row>150</xdr:row>
      <xdr:rowOff>952500</xdr:rowOff>
    </xdr:to>
    <xdr:pic>
      <xdr:nvPicPr>
        <xdr:cNvPr id="142" name="Image 150"/>
        <xdr:cNvPicPr>
          <a:picLocks/>
        </xdr:cNvPicPr>
      </xdr:nvPicPr>
      <xdr:blipFill>
        <a:blip xmlns:r="http://schemas.openxmlformats.org/officeDocument/2006/relationships" r:link="rId1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151</xdr:row>
      <xdr:rowOff>12700</xdr:rowOff>
    </xdr:from>
    <xdr:to>
      <xdr:col>3</xdr:col>
      <xdr:colOff>952500</xdr:colOff>
      <xdr:row>151</xdr:row>
      <xdr:rowOff>952500</xdr:rowOff>
    </xdr:to>
    <xdr:pic>
      <xdr:nvPicPr>
        <xdr:cNvPr id="143" name="Image 151"/>
        <xdr:cNvPicPr>
          <a:picLocks/>
        </xdr:cNvPicPr>
      </xdr:nvPicPr>
      <xdr:blipFill>
        <a:blip xmlns:r="http://schemas.openxmlformats.org/officeDocument/2006/relationships" r:link="rId1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152</xdr:row>
      <xdr:rowOff>12700</xdr:rowOff>
    </xdr:from>
    <xdr:to>
      <xdr:col>3</xdr:col>
      <xdr:colOff>952500</xdr:colOff>
      <xdr:row>152</xdr:row>
      <xdr:rowOff>952500</xdr:rowOff>
    </xdr:to>
    <xdr:pic>
      <xdr:nvPicPr>
        <xdr:cNvPr id="144" name="Image 152"/>
        <xdr:cNvPicPr>
          <a:picLocks/>
        </xdr:cNvPicPr>
      </xdr:nvPicPr>
      <xdr:blipFill>
        <a:blip xmlns:r="http://schemas.openxmlformats.org/officeDocument/2006/relationships" r:link="rId1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153</xdr:row>
      <xdr:rowOff>12700</xdr:rowOff>
    </xdr:from>
    <xdr:to>
      <xdr:col>3</xdr:col>
      <xdr:colOff>952500</xdr:colOff>
      <xdr:row>153</xdr:row>
      <xdr:rowOff>952500</xdr:rowOff>
    </xdr:to>
    <xdr:pic>
      <xdr:nvPicPr>
        <xdr:cNvPr id="145" name="Image 153"/>
        <xdr:cNvPicPr>
          <a:picLocks/>
        </xdr:cNvPicPr>
      </xdr:nvPicPr>
      <xdr:blipFill>
        <a:blip xmlns:r="http://schemas.openxmlformats.org/officeDocument/2006/relationships" r:link="rId1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154</xdr:row>
      <xdr:rowOff>12700</xdr:rowOff>
    </xdr:from>
    <xdr:to>
      <xdr:col>3</xdr:col>
      <xdr:colOff>952500</xdr:colOff>
      <xdr:row>154</xdr:row>
      <xdr:rowOff>952500</xdr:rowOff>
    </xdr:to>
    <xdr:pic>
      <xdr:nvPicPr>
        <xdr:cNvPr id="146" name="Image 154"/>
        <xdr:cNvPicPr>
          <a:picLocks/>
        </xdr:cNvPicPr>
      </xdr:nvPicPr>
      <xdr:blipFill>
        <a:blip xmlns:r="http://schemas.openxmlformats.org/officeDocument/2006/relationships" r:link="rId1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155</xdr:row>
      <xdr:rowOff>12700</xdr:rowOff>
    </xdr:from>
    <xdr:to>
      <xdr:col>3</xdr:col>
      <xdr:colOff>952500</xdr:colOff>
      <xdr:row>155</xdr:row>
      <xdr:rowOff>952500</xdr:rowOff>
    </xdr:to>
    <xdr:pic>
      <xdr:nvPicPr>
        <xdr:cNvPr id="147" name="Image 155"/>
        <xdr:cNvPicPr>
          <a:picLocks/>
        </xdr:cNvPicPr>
      </xdr:nvPicPr>
      <xdr:blipFill>
        <a:blip xmlns:r="http://schemas.openxmlformats.org/officeDocument/2006/relationships" r:link="rId1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156</xdr:row>
      <xdr:rowOff>12700</xdr:rowOff>
    </xdr:from>
    <xdr:to>
      <xdr:col>3</xdr:col>
      <xdr:colOff>952500</xdr:colOff>
      <xdr:row>156</xdr:row>
      <xdr:rowOff>952500</xdr:rowOff>
    </xdr:to>
    <xdr:pic>
      <xdr:nvPicPr>
        <xdr:cNvPr id="148" name="Image 156"/>
        <xdr:cNvPicPr>
          <a:picLocks/>
        </xdr:cNvPicPr>
      </xdr:nvPicPr>
      <xdr:blipFill>
        <a:blip xmlns:r="http://schemas.openxmlformats.org/officeDocument/2006/relationships" r:link="rId1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157</xdr:row>
      <xdr:rowOff>12700</xdr:rowOff>
    </xdr:from>
    <xdr:to>
      <xdr:col>3</xdr:col>
      <xdr:colOff>952500</xdr:colOff>
      <xdr:row>157</xdr:row>
      <xdr:rowOff>952500</xdr:rowOff>
    </xdr:to>
    <xdr:pic>
      <xdr:nvPicPr>
        <xdr:cNvPr id="149" name="Image 157"/>
        <xdr:cNvPicPr>
          <a:picLocks/>
        </xdr:cNvPicPr>
      </xdr:nvPicPr>
      <xdr:blipFill>
        <a:blip xmlns:r="http://schemas.openxmlformats.org/officeDocument/2006/relationships" r:link="rId1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158</xdr:row>
      <xdr:rowOff>12700</xdr:rowOff>
    </xdr:from>
    <xdr:to>
      <xdr:col>3</xdr:col>
      <xdr:colOff>952500</xdr:colOff>
      <xdr:row>158</xdr:row>
      <xdr:rowOff>952500</xdr:rowOff>
    </xdr:to>
    <xdr:pic>
      <xdr:nvPicPr>
        <xdr:cNvPr id="150" name="Image 158"/>
        <xdr:cNvPicPr>
          <a:picLocks/>
        </xdr:cNvPicPr>
      </xdr:nvPicPr>
      <xdr:blipFill>
        <a:blip xmlns:r="http://schemas.openxmlformats.org/officeDocument/2006/relationships" r:link="rId1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159</xdr:row>
      <xdr:rowOff>12700</xdr:rowOff>
    </xdr:from>
    <xdr:to>
      <xdr:col>3</xdr:col>
      <xdr:colOff>952500</xdr:colOff>
      <xdr:row>159</xdr:row>
      <xdr:rowOff>952500</xdr:rowOff>
    </xdr:to>
    <xdr:pic>
      <xdr:nvPicPr>
        <xdr:cNvPr id="151" name="Image 159"/>
        <xdr:cNvPicPr>
          <a:picLocks/>
        </xdr:cNvPicPr>
      </xdr:nvPicPr>
      <xdr:blipFill>
        <a:blip xmlns:r="http://schemas.openxmlformats.org/officeDocument/2006/relationships" r:link="rId1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160</xdr:row>
      <xdr:rowOff>12700</xdr:rowOff>
    </xdr:from>
    <xdr:to>
      <xdr:col>3</xdr:col>
      <xdr:colOff>952500</xdr:colOff>
      <xdr:row>160</xdr:row>
      <xdr:rowOff>952500</xdr:rowOff>
    </xdr:to>
    <xdr:pic>
      <xdr:nvPicPr>
        <xdr:cNvPr id="152" name="Image 160"/>
        <xdr:cNvPicPr>
          <a:picLocks/>
        </xdr:cNvPicPr>
      </xdr:nvPicPr>
      <xdr:blipFill>
        <a:blip xmlns:r="http://schemas.openxmlformats.org/officeDocument/2006/relationships" r:link="rId1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161</xdr:row>
      <xdr:rowOff>12700</xdr:rowOff>
    </xdr:from>
    <xdr:to>
      <xdr:col>3</xdr:col>
      <xdr:colOff>952500</xdr:colOff>
      <xdr:row>161</xdr:row>
      <xdr:rowOff>952500</xdr:rowOff>
    </xdr:to>
    <xdr:pic>
      <xdr:nvPicPr>
        <xdr:cNvPr id="153" name="Image 161"/>
        <xdr:cNvPicPr>
          <a:picLocks/>
        </xdr:cNvPicPr>
      </xdr:nvPicPr>
      <xdr:blipFill>
        <a:blip xmlns:r="http://schemas.openxmlformats.org/officeDocument/2006/relationships" r:link="rId1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162</xdr:row>
      <xdr:rowOff>12700</xdr:rowOff>
    </xdr:from>
    <xdr:to>
      <xdr:col>3</xdr:col>
      <xdr:colOff>952500</xdr:colOff>
      <xdr:row>162</xdr:row>
      <xdr:rowOff>952500</xdr:rowOff>
    </xdr:to>
    <xdr:pic>
      <xdr:nvPicPr>
        <xdr:cNvPr id="154" name="Image 162"/>
        <xdr:cNvPicPr>
          <a:picLocks/>
        </xdr:cNvPicPr>
      </xdr:nvPicPr>
      <xdr:blipFill>
        <a:blip xmlns:r="http://schemas.openxmlformats.org/officeDocument/2006/relationships" r:link="rId1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163</xdr:row>
      <xdr:rowOff>12700</xdr:rowOff>
    </xdr:from>
    <xdr:to>
      <xdr:col>3</xdr:col>
      <xdr:colOff>952500</xdr:colOff>
      <xdr:row>163</xdr:row>
      <xdr:rowOff>952500</xdr:rowOff>
    </xdr:to>
    <xdr:pic>
      <xdr:nvPicPr>
        <xdr:cNvPr id="155" name="Image 163"/>
        <xdr:cNvPicPr>
          <a:picLocks/>
        </xdr:cNvPicPr>
      </xdr:nvPicPr>
      <xdr:blipFill>
        <a:blip xmlns:r="http://schemas.openxmlformats.org/officeDocument/2006/relationships" r:link="rId1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164</xdr:row>
      <xdr:rowOff>12700</xdr:rowOff>
    </xdr:from>
    <xdr:to>
      <xdr:col>3</xdr:col>
      <xdr:colOff>952500</xdr:colOff>
      <xdr:row>164</xdr:row>
      <xdr:rowOff>952500</xdr:rowOff>
    </xdr:to>
    <xdr:pic>
      <xdr:nvPicPr>
        <xdr:cNvPr id="156" name="Image 164"/>
        <xdr:cNvPicPr>
          <a:picLocks/>
        </xdr:cNvPicPr>
      </xdr:nvPicPr>
      <xdr:blipFill>
        <a:blip xmlns:r="http://schemas.openxmlformats.org/officeDocument/2006/relationships" r:link="rId1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165</xdr:row>
      <xdr:rowOff>12700</xdr:rowOff>
    </xdr:from>
    <xdr:to>
      <xdr:col>3</xdr:col>
      <xdr:colOff>952500</xdr:colOff>
      <xdr:row>165</xdr:row>
      <xdr:rowOff>952500</xdr:rowOff>
    </xdr:to>
    <xdr:pic>
      <xdr:nvPicPr>
        <xdr:cNvPr id="157" name="Image 165"/>
        <xdr:cNvPicPr>
          <a:picLocks/>
        </xdr:cNvPicPr>
      </xdr:nvPicPr>
      <xdr:blipFill>
        <a:blip xmlns:r="http://schemas.openxmlformats.org/officeDocument/2006/relationships" r:link="rId1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166</xdr:row>
      <xdr:rowOff>12700</xdr:rowOff>
    </xdr:from>
    <xdr:to>
      <xdr:col>3</xdr:col>
      <xdr:colOff>952500</xdr:colOff>
      <xdr:row>166</xdr:row>
      <xdr:rowOff>952500</xdr:rowOff>
    </xdr:to>
    <xdr:pic>
      <xdr:nvPicPr>
        <xdr:cNvPr id="158" name="Image 166"/>
        <xdr:cNvPicPr>
          <a:picLocks/>
        </xdr:cNvPicPr>
      </xdr:nvPicPr>
      <xdr:blipFill>
        <a:blip xmlns:r="http://schemas.openxmlformats.org/officeDocument/2006/relationships" r:link="rId1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167</xdr:row>
      <xdr:rowOff>12700</xdr:rowOff>
    </xdr:from>
    <xdr:to>
      <xdr:col>3</xdr:col>
      <xdr:colOff>952500</xdr:colOff>
      <xdr:row>167</xdr:row>
      <xdr:rowOff>952500</xdr:rowOff>
    </xdr:to>
    <xdr:pic>
      <xdr:nvPicPr>
        <xdr:cNvPr id="159" name="Image 167"/>
        <xdr:cNvPicPr>
          <a:picLocks/>
        </xdr:cNvPicPr>
      </xdr:nvPicPr>
      <xdr:blipFill>
        <a:blip xmlns:r="http://schemas.openxmlformats.org/officeDocument/2006/relationships" r:link="rId1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168</xdr:row>
      <xdr:rowOff>12700</xdr:rowOff>
    </xdr:from>
    <xdr:to>
      <xdr:col>3</xdr:col>
      <xdr:colOff>952500</xdr:colOff>
      <xdr:row>168</xdr:row>
      <xdr:rowOff>952500</xdr:rowOff>
    </xdr:to>
    <xdr:pic>
      <xdr:nvPicPr>
        <xdr:cNvPr id="160" name="Image 168"/>
        <xdr:cNvPicPr>
          <a:picLocks/>
        </xdr:cNvPicPr>
      </xdr:nvPicPr>
      <xdr:blipFill>
        <a:blip xmlns:r="http://schemas.openxmlformats.org/officeDocument/2006/relationships" r:link="rId1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169</xdr:row>
      <xdr:rowOff>12700</xdr:rowOff>
    </xdr:from>
    <xdr:to>
      <xdr:col>3</xdr:col>
      <xdr:colOff>952500</xdr:colOff>
      <xdr:row>169</xdr:row>
      <xdr:rowOff>952500</xdr:rowOff>
    </xdr:to>
    <xdr:pic>
      <xdr:nvPicPr>
        <xdr:cNvPr id="161" name="Image 169"/>
        <xdr:cNvPicPr>
          <a:picLocks/>
        </xdr:cNvPicPr>
      </xdr:nvPicPr>
      <xdr:blipFill>
        <a:blip xmlns:r="http://schemas.openxmlformats.org/officeDocument/2006/relationships" r:link="rId1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170</xdr:row>
      <xdr:rowOff>12700</xdr:rowOff>
    </xdr:from>
    <xdr:to>
      <xdr:col>3</xdr:col>
      <xdr:colOff>952500</xdr:colOff>
      <xdr:row>170</xdr:row>
      <xdr:rowOff>952500</xdr:rowOff>
    </xdr:to>
    <xdr:pic>
      <xdr:nvPicPr>
        <xdr:cNvPr id="162" name="Image 170"/>
        <xdr:cNvPicPr>
          <a:picLocks/>
        </xdr:cNvPicPr>
      </xdr:nvPicPr>
      <xdr:blipFill>
        <a:blip xmlns:r="http://schemas.openxmlformats.org/officeDocument/2006/relationships" r:link="rId1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171</xdr:row>
      <xdr:rowOff>12700</xdr:rowOff>
    </xdr:from>
    <xdr:to>
      <xdr:col>3</xdr:col>
      <xdr:colOff>952500</xdr:colOff>
      <xdr:row>171</xdr:row>
      <xdr:rowOff>952500</xdr:rowOff>
    </xdr:to>
    <xdr:pic>
      <xdr:nvPicPr>
        <xdr:cNvPr id="163" name="Image 171"/>
        <xdr:cNvPicPr>
          <a:picLocks/>
        </xdr:cNvPicPr>
      </xdr:nvPicPr>
      <xdr:blipFill>
        <a:blip xmlns:r="http://schemas.openxmlformats.org/officeDocument/2006/relationships" r:link="rId1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172</xdr:row>
      <xdr:rowOff>12700</xdr:rowOff>
    </xdr:from>
    <xdr:to>
      <xdr:col>3</xdr:col>
      <xdr:colOff>952500</xdr:colOff>
      <xdr:row>172</xdr:row>
      <xdr:rowOff>952500</xdr:rowOff>
    </xdr:to>
    <xdr:pic>
      <xdr:nvPicPr>
        <xdr:cNvPr id="164" name="Image 172"/>
        <xdr:cNvPicPr>
          <a:picLocks/>
        </xdr:cNvPicPr>
      </xdr:nvPicPr>
      <xdr:blipFill>
        <a:blip xmlns:r="http://schemas.openxmlformats.org/officeDocument/2006/relationships" r:link="rId1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173</xdr:row>
      <xdr:rowOff>12700</xdr:rowOff>
    </xdr:from>
    <xdr:to>
      <xdr:col>3</xdr:col>
      <xdr:colOff>952500</xdr:colOff>
      <xdr:row>173</xdr:row>
      <xdr:rowOff>952500</xdr:rowOff>
    </xdr:to>
    <xdr:pic>
      <xdr:nvPicPr>
        <xdr:cNvPr id="165" name="Image 173"/>
        <xdr:cNvPicPr>
          <a:picLocks/>
        </xdr:cNvPicPr>
      </xdr:nvPicPr>
      <xdr:blipFill>
        <a:blip xmlns:r="http://schemas.openxmlformats.org/officeDocument/2006/relationships" r:link="rId1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174</xdr:row>
      <xdr:rowOff>12700</xdr:rowOff>
    </xdr:from>
    <xdr:to>
      <xdr:col>3</xdr:col>
      <xdr:colOff>952500</xdr:colOff>
      <xdr:row>174</xdr:row>
      <xdr:rowOff>952500</xdr:rowOff>
    </xdr:to>
    <xdr:pic>
      <xdr:nvPicPr>
        <xdr:cNvPr id="166" name="Image 174"/>
        <xdr:cNvPicPr>
          <a:picLocks/>
        </xdr:cNvPicPr>
      </xdr:nvPicPr>
      <xdr:blipFill>
        <a:blip xmlns:r="http://schemas.openxmlformats.org/officeDocument/2006/relationships" r:link="rId1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175</xdr:row>
      <xdr:rowOff>12700</xdr:rowOff>
    </xdr:from>
    <xdr:to>
      <xdr:col>3</xdr:col>
      <xdr:colOff>952500</xdr:colOff>
      <xdr:row>175</xdr:row>
      <xdr:rowOff>952500</xdr:rowOff>
    </xdr:to>
    <xdr:pic>
      <xdr:nvPicPr>
        <xdr:cNvPr id="167" name="Image 175"/>
        <xdr:cNvPicPr>
          <a:picLocks/>
        </xdr:cNvPicPr>
      </xdr:nvPicPr>
      <xdr:blipFill>
        <a:blip xmlns:r="http://schemas.openxmlformats.org/officeDocument/2006/relationships" r:link="rId1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176</xdr:row>
      <xdr:rowOff>12700</xdr:rowOff>
    </xdr:from>
    <xdr:to>
      <xdr:col>3</xdr:col>
      <xdr:colOff>952500</xdr:colOff>
      <xdr:row>176</xdr:row>
      <xdr:rowOff>952500</xdr:rowOff>
    </xdr:to>
    <xdr:pic>
      <xdr:nvPicPr>
        <xdr:cNvPr id="168" name="Image 176"/>
        <xdr:cNvPicPr>
          <a:picLocks/>
        </xdr:cNvPicPr>
      </xdr:nvPicPr>
      <xdr:blipFill>
        <a:blip xmlns:r="http://schemas.openxmlformats.org/officeDocument/2006/relationships" r:link="rId1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177</xdr:row>
      <xdr:rowOff>12700</xdr:rowOff>
    </xdr:from>
    <xdr:to>
      <xdr:col>3</xdr:col>
      <xdr:colOff>952500</xdr:colOff>
      <xdr:row>177</xdr:row>
      <xdr:rowOff>952500</xdr:rowOff>
    </xdr:to>
    <xdr:pic>
      <xdr:nvPicPr>
        <xdr:cNvPr id="169" name="Image 177"/>
        <xdr:cNvPicPr>
          <a:picLocks/>
        </xdr:cNvPicPr>
      </xdr:nvPicPr>
      <xdr:blipFill>
        <a:blip xmlns:r="http://schemas.openxmlformats.org/officeDocument/2006/relationships" r:link="rId1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178</xdr:row>
      <xdr:rowOff>12700</xdr:rowOff>
    </xdr:from>
    <xdr:to>
      <xdr:col>3</xdr:col>
      <xdr:colOff>952500</xdr:colOff>
      <xdr:row>178</xdr:row>
      <xdr:rowOff>952500</xdr:rowOff>
    </xdr:to>
    <xdr:pic>
      <xdr:nvPicPr>
        <xdr:cNvPr id="170" name="Image 178"/>
        <xdr:cNvPicPr>
          <a:picLocks/>
        </xdr:cNvPicPr>
      </xdr:nvPicPr>
      <xdr:blipFill>
        <a:blip xmlns:r="http://schemas.openxmlformats.org/officeDocument/2006/relationships" r:link="rId1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179</xdr:row>
      <xdr:rowOff>12700</xdr:rowOff>
    </xdr:from>
    <xdr:to>
      <xdr:col>3</xdr:col>
      <xdr:colOff>952500</xdr:colOff>
      <xdr:row>179</xdr:row>
      <xdr:rowOff>952500</xdr:rowOff>
    </xdr:to>
    <xdr:pic>
      <xdr:nvPicPr>
        <xdr:cNvPr id="171" name="Image 179"/>
        <xdr:cNvPicPr>
          <a:picLocks/>
        </xdr:cNvPicPr>
      </xdr:nvPicPr>
      <xdr:blipFill>
        <a:blip xmlns:r="http://schemas.openxmlformats.org/officeDocument/2006/relationships" r:link="rId1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180</xdr:row>
      <xdr:rowOff>12700</xdr:rowOff>
    </xdr:from>
    <xdr:to>
      <xdr:col>3</xdr:col>
      <xdr:colOff>952500</xdr:colOff>
      <xdr:row>180</xdr:row>
      <xdr:rowOff>952500</xdr:rowOff>
    </xdr:to>
    <xdr:pic>
      <xdr:nvPicPr>
        <xdr:cNvPr id="172" name="Image 180"/>
        <xdr:cNvPicPr>
          <a:picLocks/>
        </xdr:cNvPicPr>
      </xdr:nvPicPr>
      <xdr:blipFill>
        <a:blip xmlns:r="http://schemas.openxmlformats.org/officeDocument/2006/relationships" r:link="rId1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181</xdr:row>
      <xdr:rowOff>12700</xdr:rowOff>
    </xdr:from>
    <xdr:to>
      <xdr:col>3</xdr:col>
      <xdr:colOff>952500</xdr:colOff>
      <xdr:row>181</xdr:row>
      <xdr:rowOff>952500</xdr:rowOff>
    </xdr:to>
    <xdr:pic>
      <xdr:nvPicPr>
        <xdr:cNvPr id="173" name="Image 181"/>
        <xdr:cNvPicPr>
          <a:picLocks/>
        </xdr:cNvPicPr>
      </xdr:nvPicPr>
      <xdr:blipFill>
        <a:blip xmlns:r="http://schemas.openxmlformats.org/officeDocument/2006/relationships" r:link="rId1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182</xdr:row>
      <xdr:rowOff>12700</xdr:rowOff>
    </xdr:from>
    <xdr:to>
      <xdr:col>3</xdr:col>
      <xdr:colOff>952500</xdr:colOff>
      <xdr:row>182</xdr:row>
      <xdr:rowOff>952500</xdr:rowOff>
    </xdr:to>
    <xdr:pic>
      <xdr:nvPicPr>
        <xdr:cNvPr id="174" name="Image 182"/>
        <xdr:cNvPicPr>
          <a:picLocks/>
        </xdr:cNvPicPr>
      </xdr:nvPicPr>
      <xdr:blipFill>
        <a:blip xmlns:r="http://schemas.openxmlformats.org/officeDocument/2006/relationships" r:link="rId1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183</xdr:row>
      <xdr:rowOff>12700</xdr:rowOff>
    </xdr:from>
    <xdr:to>
      <xdr:col>3</xdr:col>
      <xdr:colOff>952500</xdr:colOff>
      <xdr:row>183</xdr:row>
      <xdr:rowOff>952500</xdr:rowOff>
    </xdr:to>
    <xdr:pic>
      <xdr:nvPicPr>
        <xdr:cNvPr id="175" name="Image 183"/>
        <xdr:cNvPicPr>
          <a:picLocks/>
        </xdr:cNvPicPr>
      </xdr:nvPicPr>
      <xdr:blipFill>
        <a:blip xmlns:r="http://schemas.openxmlformats.org/officeDocument/2006/relationships" r:link="rId1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184</xdr:row>
      <xdr:rowOff>12700</xdr:rowOff>
    </xdr:from>
    <xdr:to>
      <xdr:col>3</xdr:col>
      <xdr:colOff>952500</xdr:colOff>
      <xdr:row>184</xdr:row>
      <xdr:rowOff>952500</xdr:rowOff>
    </xdr:to>
    <xdr:pic>
      <xdr:nvPicPr>
        <xdr:cNvPr id="176" name="Image 184"/>
        <xdr:cNvPicPr>
          <a:picLocks/>
        </xdr:cNvPicPr>
      </xdr:nvPicPr>
      <xdr:blipFill>
        <a:blip xmlns:r="http://schemas.openxmlformats.org/officeDocument/2006/relationships" r:link="rId1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185</xdr:row>
      <xdr:rowOff>12700</xdr:rowOff>
    </xdr:from>
    <xdr:to>
      <xdr:col>3</xdr:col>
      <xdr:colOff>952500</xdr:colOff>
      <xdr:row>185</xdr:row>
      <xdr:rowOff>952500</xdr:rowOff>
    </xdr:to>
    <xdr:pic>
      <xdr:nvPicPr>
        <xdr:cNvPr id="177" name="Image 185"/>
        <xdr:cNvPicPr>
          <a:picLocks/>
        </xdr:cNvPicPr>
      </xdr:nvPicPr>
      <xdr:blipFill>
        <a:blip xmlns:r="http://schemas.openxmlformats.org/officeDocument/2006/relationships" r:link="rId1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186</xdr:row>
      <xdr:rowOff>12700</xdr:rowOff>
    </xdr:from>
    <xdr:to>
      <xdr:col>3</xdr:col>
      <xdr:colOff>952500</xdr:colOff>
      <xdr:row>186</xdr:row>
      <xdr:rowOff>952500</xdr:rowOff>
    </xdr:to>
    <xdr:pic>
      <xdr:nvPicPr>
        <xdr:cNvPr id="178" name="Image 186"/>
        <xdr:cNvPicPr>
          <a:picLocks/>
        </xdr:cNvPicPr>
      </xdr:nvPicPr>
      <xdr:blipFill>
        <a:blip xmlns:r="http://schemas.openxmlformats.org/officeDocument/2006/relationships" r:link="rId1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187</xdr:row>
      <xdr:rowOff>12700</xdr:rowOff>
    </xdr:from>
    <xdr:to>
      <xdr:col>3</xdr:col>
      <xdr:colOff>952500</xdr:colOff>
      <xdr:row>187</xdr:row>
      <xdr:rowOff>952500</xdr:rowOff>
    </xdr:to>
    <xdr:pic>
      <xdr:nvPicPr>
        <xdr:cNvPr id="179" name="Image 187"/>
        <xdr:cNvPicPr>
          <a:picLocks/>
        </xdr:cNvPicPr>
      </xdr:nvPicPr>
      <xdr:blipFill>
        <a:blip xmlns:r="http://schemas.openxmlformats.org/officeDocument/2006/relationships" r:link="rId1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188</xdr:row>
      <xdr:rowOff>12700</xdr:rowOff>
    </xdr:from>
    <xdr:to>
      <xdr:col>3</xdr:col>
      <xdr:colOff>952500</xdr:colOff>
      <xdr:row>188</xdr:row>
      <xdr:rowOff>952500</xdr:rowOff>
    </xdr:to>
    <xdr:pic>
      <xdr:nvPicPr>
        <xdr:cNvPr id="180" name="Image 188"/>
        <xdr:cNvPicPr>
          <a:picLocks/>
        </xdr:cNvPicPr>
      </xdr:nvPicPr>
      <xdr:blipFill>
        <a:blip xmlns:r="http://schemas.openxmlformats.org/officeDocument/2006/relationships" r:link="rId1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189</xdr:row>
      <xdr:rowOff>12700</xdr:rowOff>
    </xdr:from>
    <xdr:to>
      <xdr:col>3</xdr:col>
      <xdr:colOff>952500</xdr:colOff>
      <xdr:row>189</xdr:row>
      <xdr:rowOff>952500</xdr:rowOff>
    </xdr:to>
    <xdr:pic>
      <xdr:nvPicPr>
        <xdr:cNvPr id="181" name="Image 189"/>
        <xdr:cNvPicPr>
          <a:picLocks/>
        </xdr:cNvPicPr>
      </xdr:nvPicPr>
      <xdr:blipFill>
        <a:blip xmlns:r="http://schemas.openxmlformats.org/officeDocument/2006/relationships" r:link="rId1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190</xdr:row>
      <xdr:rowOff>12700</xdr:rowOff>
    </xdr:from>
    <xdr:to>
      <xdr:col>3</xdr:col>
      <xdr:colOff>952500</xdr:colOff>
      <xdr:row>190</xdr:row>
      <xdr:rowOff>952500</xdr:rowOff>
    </xdr:to>
    <xdr:pic>
      <xdr:nvPicPr>
        <xdr:cNvPr id="182" name="Image 190"/>
        <xdr:cNvPicPr>
          <a:picLocks/>
        </xdr:cNvPicPr>
      </xdr:nvPicPr>
      <xdr:blipFill>
        <a:blip xmlns:r="http://schemas.openxmlformats.org/officeDocument/2006/relationships" r:link="rId1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191</xdr:row>
      <xdr:rowOff>12700</xdr:rowOff>
    </xdr:from>
    <xdr:to>
      <xdr:col>3</xdr:col>
      <xdr:colOff>952500</xdr:colOff>
      <xdr:row>191</xdr:row>
      <xdr:rowOff>952500</xdr:rowOff>
    </xdr:to>
    <xdr:pic>
      <xdr:nvPicPr>
        <xdr:cNvPr id="183" name="Image 191"/>
        <xdr:cNvPicPr>
          <a:picLocks/>
        </xdr:cNvPicPr>
      </xdr:nvPicPr>
      <xdr:blipFill>
        <a:blip xmlns:r="http://schemas.openxmlformats.org/officeDocument/2006/relationships" r:link="rId1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192</xdr:row>
      <xdr:rowOff>12700</xdr:rowOff>
    </xdr:from>
    <xdr:to>
      <xdr:col>3</xdr:col>
      <xdr:colOff>952500</xdr:colOff>
      <xdr:row>192</xdr:row>
      <xdr:rowOff>952500</xdr:rowOff>
    </xdr:to>
    <xdr:pic>
      <xdr:nvPicPr>
        <xdr:cNvPr id="184" name="Image 192"/>
        <xdr:cNvPicPr>
          <a:picLocks/>
        </xdr:cNvPicPr>
      </xdr:nvPicPr>
      <xdr:blipFill>
        <a:blip xmlns:r="http://schemas.openxmlformats.org/officeDocument/2006/relationships" r:link="rId1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193</xdr:row>
      <xdr:rowOff>12700</xdr:rowOff>
    </xdr:from>
    <xdr:to>
      <xdr:col>3</xdr:col>
      <xdr:colOff>952500</xdr:colOff>
      <xdr:row>193</xdr:row>
      <xdr:rowOff>952500</xdr:rowOff>
    </xdr:to>
    <xdr:pic>
      <xdr:nvPicPr>
        <xdr:cNvPr id="185" name="Image 193"/>
        <xdr:cNvPicPr>
          <a:picLocks/>
        </xdr:cNvPicPr>
      </xdr:nvPicPr>
      <xdr:blipFill>
        <a:blip xmlns:r="http://schemas.openxmlformats.org/officeDocument/2006/relationships" r:link="rId1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194</xdr:row>
      <xdr:rowOff>12700</xdr:rowOff>
    </xdr:from>
    <xdr:to>
      <xdr:col>3</xdr:col>
      <xdr:colOff>952500</xdr:colOff>
      <xdr:row>194</xdr:row>
      <xdr:rowOff>952500</xdr:rowOff>
    </xdr:to>
    <xdr:pic>
      <xdr:nvPicPr>
        <xdr:cNvPr id="186" name="Image 194"/>
        <xdr:cNvPicPr>
          <a:picLocks/>
        </xdr:cNvPicPr>
      </xdr:nvPicPr>
      <xdr:blipFill>
        <a:blip xmlns:r="http://schemas.openxmlformats.org/officeDocument/2006/relationships" r:link="rId1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195</xdr:row>
      <xdr:rowOff>12700</xdr:rowOff>
    </xdr:from>
    <xdr:to>
      <xdr:col>3</xdr:col>
      <xdr:colOff>952500</xdr:colOff>
      <xdr:row>195</xdr:row>
      <xdr:rowOff>952500</xdr:rowOff>
    </xdr:to>
    <xdr:pic>
      <xdr:nvPicPr>
        <xdr:cNvPr id="187" name="Image 195"/>
        <xdr:cNvPicPr>
          <a:picLocks/>
        </xdr:cNvPicPr>
      </xdr:nvPicPr>
      <xdr:blipFill>
        <a:blip xmlns:r="http://schemas.openxmlformats.org/officeDocument/2006/relationships" r:link="rId1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196</xdr:row>
      <xdr:rowOff>12700</xdr:rowOff>
    </xdr:from>
    <xdr:to>
      <xdr:col>3</xdr:col>
      <xdr:colOff>952500</xdr:colOff>
      <xdr:row>196</xdr:row>
      <xdr:rowOff>952500</xdr:rowOff>
    </xdr:to>
    <xdr:pic>
      <xdr:nvPicPr>
        <xdr:cNvPr id="188" name="Image 196"/>
        <xdr:cNvPicPr>
          <a:picLocks/>
        </xdr:cNvPicPr>
      </xdr:nvPicPr>
      <xdr:blipFill>
        <a:blip xmlns:r="http://schemas.openxmlformats.org/officeDocument/2006/relationships" r:link="rId1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197</xdr:row>
      <xdr:rowOff>12700</xdr:rowOff>
    </xdr:from>
    <xdr:to>
      <xdr:col>3</xdr:col>
      <xdr:colOff>952500</xdr:colOff>
      <xdr:row>197</xdr:row>
      <xdr:rowOff>952500</xdr:rowOff>
    </xdr:to>
    <xdr:pic>
      <xdr:nvPicPr>
        <xdr:cNvPr id="189" name="Image 197"/>
        <xdr:cNvPicPr>
          <a:picLocks/>
        </xdr:cNvPicPr>
      </xdr:nvPicPr>
      <xdr:blipFill>
        <a:blip xmlns:r="http://schemas.openxmlformats.org/officeDocument/2006/relationships" r:link="rId1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198</xdr:row>
      <xdr:rowOff>12700</xdr:rowOff>
    </xdr:from>
    <xdr:to>
      <xdr:col>3</xdr:col>
      <xdr:colOff>952500</xdr:colOff>
      <xdr:row>198</xdr:row>
      <xdr:rowOff>952500</xdr:rowOff>
    </xdr:to>
    <xdr:pic>
      <xdr:nvPicPr>
        <xdr:cNvPr id="190" name="Image 198"/>
        <xdr:cNvPicPr>
          <a:picLocks/>
        </xdr:cNvPicPr>
      </xdr:nvPicPr>
      <xdr:blipFill>
        <a:blip xmlns:r="http://schemas.openxmlformats.org/officeDocument/2006/relationships" r:link="rId1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199</xdr:row>
      <xdr:rowOff>12700</xdr:rowOff>
    </xdr:from>
    <xdr:to>
      <xdr:col>3</xdr:col>
      <xdr:colOff>952500</xdr:colOff>
      <xdr:row>199</xdr:row>
      <xdr:rowOff>952500</xdr:rowOff>
    </xdr:to>
    <xdr:pic>
      <xdr:nvPicPr>
        <xdr:cNvPr id="191" name="Image 199"/>
        <xdr:cNvPicPr>
          <a:picLocks/>
        </xdr:cNvPicPr>
      </xdr:nvPicPr>
      <xdr:blipFill>
        <a:blip xmlns:r="http://schemas.openxmlformats.org/officeDocument/2006/relationships" r:link="rId1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200</xdr:row>
      <xdr:rowOff>12700</xdr:rowOff>
    </xdr:from>
    <xdr:to>
      <xdr:col>3</xdr:col>
      <xdr:colOff>952500</xdr:colOff>
      <xdr:row>200</xdr:row>
      <xdr:rowOff>952500</xdr:rowOff>
    </xdr:to>
    <xdr:pic>
      <xdr:nvPicPr>
        <xdr:cNvPr id="192" name="Image 200"/>
        <xdr:cNvPicPr>
          <a:picLocks/>
        </xdr:cNvPicPr>
      </xdr:nvPicPr>
      <xdr:blipFill>
        <a:blip xmlns:r="http://schemas.openxmlformats.org/officeDocument/2006/relationships" r:link="rId1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201</xdr:row>
      <xdr:rowOff>12700</xdr:rowOff>
    </xdr:from>
    <xdr:to>
      <xdr:col>3</xdr:col>
      <xdr:colOff>952500</xdr:colOff>
      <xdr:row>201</xdr:row>
      <xdr:rowOff>952500</xdr:rowOff>
    </xdr:to>
    <xdr:pic>
      <xdr:nvPicPr>
        <xdr:cNvPr id="193" name="Image 201"/>
        <xdr:cNvPicPr>
          <a:picLocks/>
        </xdr:cNvPicPr>
      </xdr:nvPicPr>
      <xdr:blipFill>
        <a:blip xmlns:r="http://schemas.openxmlformats.org/officeDocument/2006/relationships" r:link="rId1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202</xdr:row>
      <xdr:rowOff>12700</xdr:rowOff>
    </xdr:from>
    <xdr:to>
      <xdr:col>3</xdr:col>
      <xdr:colOff>952500</xdr:colOff>
      <xdr:row>202</xdr:row>
      <xdr:rowOff>952500</xdr:rowOff>
    </xdr:to>
    <xdr:pic>
      <xdr:nvPicPr>
        <xdr:cNvPr id="194" name="Image 202"/>
        <xdr:cNvPicPr>
          <a:picLocks/>
        </xdr:cNvPicPr>
      </xdr:nvPicPr>
      <xdr:blipFill>
        <a:blip xmlns:r="http://schemas.openxmlformats.org/officeDocument/2006/relationships" r:link="rId1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203</xdr:row>
      <xdr:rowOff>12700</xdr:rowOff>
    </xdr:from>
    <xdr:to>
      <xdr:col>3</xdr:col>
      <xdr:colOff>952500</xdr:colOff>
      <xdr:row>203</xdr:row>
      <xdr:rowOff>952500</xdr:rowOff>
    </xdr:to>
    <xdr:pic>
      <xdr:nvPicPr>
        <xdr:cNvPr id="195" name="Image 203"/>
        <xdr:cNvPicPr>
          <a:picLocks/>
        </xdr:cNvPicPr>
      </xdr:nvPicPr>
      <xdr:blipFill>
        <a:blip xmlns:r="http://schemas.openxmlformats.org/officeDocument/2006/relationships" r:link="rId1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204</xdr:row>
      <xdr:rowOff>12700</xdr:rowOff>
    </xdr:from>
    <xdr:to>
      <xdr:col>3</xdr:col>
      <xdr:colOff>952500</xdr:colOff>
      <xdr:row>204</xdr:row>
      <xdr:rowOff>952500</xdr:rowOff>
    </xdr:to>
    <xdr:pic>
      <xdr:nvPicPr>
        <xdr:cNvPr id="196" name="Image 204"/>
        <xdr:cNvPicPr>
          <a:picLocks/>
        </xdr:cNvPicPr>
      </xdr:nvPicPr>
      <xdr:blipFill>
        <a:blip xmlns:r="http://schemas.openxmlformats.org/officeDocument/2006/relationships" r:link="rId1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205</xdr:row>
      <xdr:rowOff>12700</xdr:rowOff>
    </xdr:from>
    <xdr:to>
      <xdr:col>3</xdr:col>
      <xdr:colOff>952500</xdr:colOff>
      <xdr:row>205</xdr:row>
      <xdr:rowOff>952500</xdr:rowOff>
    </xdr:to>
    <xdr:pic>
      <xdr:nvPicPr>
        <xdr:cNvPr id="197" name="Image 205"/>
        <xdr:cNvPicPr>
          <a:picLocks/>
        </xdr:cNvPicPr>
      </xdr:nvPicPr>
      <xdr:blipFill>
        <a:blip xmlns:r="http://schemas.openxmlformats.org/officeDocument/2006/relationships" r:link="rId1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206</xdr:row>
      <xdr:rowOff>12700</xdr:rowOff>
    </xdr:from>
    <xdr:to>
      <xdr:col>3</xdr:col>
      <xdr:colOff>952500</xdr:colOff>
      <xdr:row>206</xdr:row>
      <xdr:rowOff>952500</xdr:rowOff>
    </xdr:to>
    <xdr:pic>
      <xdr:nvPicPr>
        <xdr:cNvPr id="198" name="Image 206"/>
        <xdr:cNvPicPr>
          <a:picLocks/>
        </xdr:cNvPicPr>
      </xdr:nvPicPr>
      <xdr:blipFill>
        <a:blip xmlns:r="http://schemas.openxmlformats.org/officeDocument/2006/relationships" r:link="rId1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207</xdr:row>
      <xdr:rowOff>12700</xdr:rowOff>
    </xdr:from>
    <xdr:to>
      <xdr:col>3</xdr:col>
      <xdr:colOff>952500</xdr:colOff>
      <xdr:row>207</xdr:row>
      <xdr:rowOff>952500</xdr:rowOff>
    </xdr:to>
    <xdr:pic>
      <xdr:nvPicPr>
        <xdr:cNvPr id="199" name="Image 207"/>
        <xdr:cNvPicPr>
          <a:picLocks/>
        </xdr:cNvPicPr>
      </xdr:nvPicPr>
      <xdr:blipFill>
        <a:blip xmlns:r="http://schemas.openxmlformats.org/officeDocument/2006/relationships" r:link="rId1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208</xdr:row>
      <xdr:rowOff>12700</xdr:rowOff>
    </xdr:from>
    <xdr:to>
      <xdr:col>3</xdr:col>
      <xdr:colOff>952500</xdr:colOff>
      <xdr:row>208</xdr:row>
      <xdr:rowOff>952500</xdr:rowOff>
    </xdr:to>
    <xdr:pic>
      <xdr:nvPicPr>
        <xdr:cNvPr id="200" name="Image 208"/>
        <xdr:cNvPicPr>
          <a:picLocks/>
        </xdr:cNvPicPr>
      </xdr:nvPicPr>
      <xdr:blipFill>
        <a:blip xmlns:r="http://schemas.openxmlformats.org/officeDocument/2006/relationships" r:link="rId1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209</xdr:row>
      <xdr:rowOff>12700</xdr:rowOff>
    </xdr:from>
    <xdr:to>
      <xdr:col>3</xdr:col>
      <xdr:colOff>952500</xdr:colOff>
      <xdr:row>209</xdr:row>
      <xdr:rowOff>952500</xdr:rowOff>
    </xdr:to>
    <xdr:pic>
      <xdr:nvPicPr>
        <xdr:cNvPr id="201" name="Image 209"/>
        <xdr:cNvPicPr>
          <a:picLocks/>
        </xdr:cNvPicPr>
      </xdr:nvPicPr>
      <xdr:blipFill>
        <a:blip xmlns:r="http://schemas.openxmlformats.org/officeDocument/2006/relationships" r:link="rId2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210</xdr:row>
      <xdr:rowOff>12700</xdr:rowOff>
    </xdr:from>
    <xdr:to>
      <xdr:col>3</xdr:col>
      <xdr:colOff>952500</xdr:colOff>
      <xdr:row>210</xdr:row>
      <xdr:rowOff>952500</xdr:rowOff>
    </xdr:to>
    <xdr:pic>
      <xdr:nvPicPr>
        <xdr:cNvPr id="202" name="Image 210"/>
        <xdr:cNvPicPr>
          <a:picLocks/>
        </xdr:cNvPicPr>
      </xdr:nvPicPr>
      <xdr:blipFill>
        <a:blip xmlns:r="http://schemas.openxmlformats.org/officeDocument/2006/relationships" r:link="rId2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211</xdr:row>
      <xdr:rowOff>12700</xdr:rowOff>
    </xdr:from>
    <xdr:to>
      <xdr:col>3</xdr:col>
      <xdr:colOff>952500</xdr:colOff>
      <xdr:row>211</xdr:row>
      <xdr:rowOff>952500</xdr:rowOff>
    </xdr:to>
    <xdr:pic>
      <xdr:nvPicPr>
        <xdr:cNvPr id="203" name="Image 211"/>
        <xdr:cNvPicPr>
          <a:picLocks/>
        </xdr:cNvPicPr>
      </xdr:nvPicPr>
      <xdr:blipFill>
        <a:blip xmlns:r="http://schemas.openxmlformats.org/officeDocument/2006/relationships" r:link="rId2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212</xdr:row>
      <xdr:rowOff>12700</xdr:rowOff>
    </xdr:from>
    <xdr:to>
      <xdr:col>3</xdr:col>
      <xdr:colOff>952500</xdr:colOff>
      <xdr:row>212</xdr:row>
      <xdr:rowOff>952500</xdr:rowOff>
    </xdr:to>
    <xdr:pic>
      <xdr:nvPicPr>
        <xdr:cNvPr id="204" name="Image 212"/>
        <xdr:cNvPicPr>
          <a:picLocks/>
        </xdr:cNvPicPr>
      </xdr:nvPicPr>
      <xdr:blipFill>
        <a:blip xmlns:r="http://schemas.openxmlformats.org/officeDocument/2006/relationships" r:link="rId2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213</xdr:row>
      <xdr:rowOff>12700</xdr:rowOff>
    </xdr:from>
    <xdr:to>
      <xdr:col>3</xdr:col>
      <xdr:colOff>952500</xdr:colOff>
      <xdr:row>213</xdr:row>
      <xdr:rowOff>952500</xdr:rowOff>
    </xdr:to>
    <xdr:pic>
      <xdr:nvPicPr>
        <xdr:cNvPr id="205" name="Image 213"/>
        <xdr:cNvPicPr>
          <a:picLocks/>
        </xdr:cNvPicPr>
      </xdr:nvPicPr>
      <xdr:blipFill>
        <a:blip xmlns:r="http://schemas.openxmlformats.org/officeDocument/2006/relationships" r:link="rId2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214</xdr:row>
      <xdr:rowOff>12700</xdr:rowOff>
    </xdr:from>
    <xdr:to>
      <xdr:col>3</xdr:col>
      <xdr:colOff>952500</xdr:colOff>
      <xdr:row>214</xdr:row>
      <xdr:rowOff>952500</xdr:rowOff>
    </xdr:to>
    <xdr:pic>
      <xdr:nvPicPr>
        <xdr:cNvPr id="206" name="Image 214"/>
        <xdr:cNvPicPr>
          <a:picLocks/>
        </xdr:cNvPicPr>
      </xdr:nvPicPr>
      <xdr:blipFill>
        <a:blip xmlns:r="http://schemas.openxmlformats.org/officeDocument/2006/relationships" r:link="rId2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215</xdr:row>
      <xdr:rowOff>12700</xdr:rowOff>
    </xdr:from>
    <xdr:to>
      <xdr:col>3</xdr:col>
      <xdr:colOff>952500</xdr:colOff>
      <xdr:row>215</xdr:row>
      <xdr:rowOff>952500</xdr:rowOff>
    </xdr:to>
    <xdr:pic>
      <xdr:nvPicPr>
        <xdr:cNvPr id="207" name="Image 215"/>
        <xdr:cNvPicPr>
          <a:picLocks/>
        </xdr:cNvPicPr>
      </xdr:nvPicPr>
      <xdr:blipFill>
        <a:blip xmlns:r="http://schemas.openxmlformats.org/officeDocument/2006/relationships" r:link="rId2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216</xdr:row>
      <xdr:rowOff>12700</xdr:rowOff>
    </xdr:from>
    <xdr:to>
      <xdr:col>3</xdr:col>
      <xdr:colOff>952500</xdr:colOff>
      <xdr:row>216</xdr:row>
      <xdr:rowOff>952500</xdr:rowOff>
    </xdr:to>
    <xdr:pic>
      <xdr:nvPicPr>
        <xdr:cNvPr id="208" name="Image 216"/>
        <xdr:cNvPicPr>
          <a:picLocks/>
        </xdr:cNvPicPr>
      </xdr:nvPicPr>
      <xdr:blipFill>
        <a:blip xmlns:r="http://schemas.openxmlformats.org/officeDocument/2006/relationships" r:link="rId2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217</xdr:row>
      <xdr:rowOff>12700</xdr:rowOff>
    </xdr:from>
    <xdr:to>
      <xdr:col>3</xdr:col>
      <xdr:colOff>952500</xdr:colOff>
      <xdr:row>217</xdr:row>
      <xdr:rowOff>952500</xdr:rowOff>
    </xdr:to>
    <xdr:pic>
      <xdr:nvPicPr>
        <xdr:cNvPr id="209" name="Image 217"/>
        <xdr:cNvPicPr>
          <a:picLocks/>
        </xdr:cNvPicPr>
      </xdr:nvPicPr>
      <xdr:blipFill>
        <a:blip xmlns:r="http://schemas.openxmlformats.org/officeDocument/2006/relationships" r:link="rId2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218</xdr:row>
      <xdr:rowOff>12700</xdr:rowOff>
    </xdr:from>
    <xdr:to>
      <xdr:col>3</xdr:col>
      <xdr:colOff>952500</xdr:colOff>
      <xdr:row>218</xdr:row>
      <xdr:rowOff>952500</xdr:rowOff>
    </xdr:to>
    <xdr:pic>
      <xdr:nvPicPr>
        <xdr:cNvPr id="210" name="Image 218"/>
        <xdr:cNvPicPr>
          <a:picLocks/>
        </xdr:cNvPicPr>
      </xdr:nvPicPr>
      <xdr:blipFill>
        <a:blip xmlns:r="http://schemas.openxmlformats.org/officeDocument/2006/relationships" r:link="rId2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219</xdr:row>
      <xdr:rowOff>12700</xdr:rowOff>
    </xdr:from>
    <xdr:to>
      <xdr:col>3</xdr:col>
      <xdr:colOff>952500</xdr:colOff>
      <xdr:row>219</xdr:row>
      <xdr:rowOff>952500</xdr:rowOff>
    </xdr:to>
    <xdr:pic>
      <xdr:nvPicPr>
        <xdr:cNvPr id="211" name="Image 219"/>
        <xdr:cNvPicPr>
          <a:picLocks/>
        </xdr:cNvPicPr>
      </xdr:nvPicPr>
      <xdr:blipFill>
        <a:blip xmlns:r="http://schemas.openxmlformats.org/officeDocument/2006/relationships" r:link="rId2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220</xdr:row>
      <xdr:rowOff>12700</xdr:rowOff>
    </xdr:from>
    <xdr:to>
      <xdr:col>3</xdr:col>
      <xdr:colOff>952500</xdr:colOff>
      <xdr:row>220</xdr:row>
      <xdr:rowOff>952500</xdr:rowOff>
    </xdr:to>
    <xdr:pic>
      <xdr:nvPicPr>
        <xdr:cNvPr id="212" name="Image 220"/>
        <xdr:cNvPicPr>
          <a:picLocks/>
        </xdr:cNvPicPr>
      </xdr:nvPicPr>
      <xdr:blipFill>
        <a:blip xmlns:r="http://schemas.openxmlformats.org/officeDocument/2006/relationships" r:link="rId2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221</xdr:row>
      <xdr:rowOff>12700</xdr:rowOff>
    </xdr:from>
    <xdr:to>
      <xdr:col>3</xdr:col>
      <xdr:colOff>952500</xdr:colOff>
      <xdr:row>221</xdr:row>
      <xdr:rowOff>952500</xdr:rowOff>
    </xdr:to>
    <xdr:pic>
      <xdr:nvPicPr>
        <xdr:cNvPr id="213" name="Image 221"/>
        <xdr:cNvPicPr>
          <a:picLocks/>
        </xdr:cNvPicPr>
      </xdr:nvPicPr>
      <xdr:blipFill>
        <a:blip xmlns:r="http://schemas.openxmlformats.org/officeDocument/2006/relationships" r:link="rId2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222</xdr:row>
      <xdr:rowOff>12700</xdr:rowOff>
    </xdr:from>
    <xdr:to>
      <xdr:col>3</xdr:col>
      <xdr:colOff>952500</xdr:colOff>
      <xdr:row>222</xdr:row>
      <xdr:rowOff>952500</xdr:rowOff>
    </xdr:to>
    <xdr:pic>
      <xdr:nvPicPr>
        <xdr:cNvPr id="214" name="Image 222"/>
        <xdr:cNvPicPr>
          <a:picLocks/>
        </xdr:cNvPicPr>
      </xdr:nvPicPr>
      <xdr:blipFill>
        <a:blip xmlns:r="http://schemas.openxmlformats.org/officeDocument/2006/relationships" r:link="rId2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223</xdr:row>
      <xdr:rowOff>12700</xdr:rowOff>
    </xdr:from>
    <xdr:to>
      <xdr:col>3</xdr:col>
      <xdr:colOff>952500</xdr:colOff>
      <xdr:row>223</xdr:row>
      <xdr:rowOff>952500</xdr:rowOff>
    </xdr:to>
    <xdr:pic>
      <xdr:nvPicPr>
        <xdr:cNvPr id="215" name="Image 223"/>
        <xdr:cNvPicPr>
          <a:picLocks/>
        </xdr:cNvPicPr>
      </xdr:nvPicPr>
      <xdr:blipFill>
        <a:blip xmlns:r="http://schemas.openxmlformats.org/officeDocument/2006/relationships" r:link="rId21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224</xdr:row>
      <xdr:rowOff>12700</xdr:rowOff>
    </xdr:from>
    <xdr:to>
      <xdr:col>3</xdr:col>
      <xdr:colOff>952500</xdr:colOff>
      <xdr:row>224</xdr:row>
      <xdr:rowOff>952500</xdr:rowOff>
    </xdr:to>
    <xdr:pic>
      <xdr:nvPicPr>
        <xdr:cNvPr id="216" name="Image 224"/>
        <xdr:cNvPicPr>
          <a:picLocks/>
        </xdr:cNvPicPr>
      </xdr:nvPicPr>
      <xdr:blipFill>
        <a:blip xmlns:r="http://schemas.openxmlformats.org/officeDocument/2006/relationships" r:link="rId21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225</xdr:row>
      <xdr:rowOff>12700</xdr:rowOff>
    </xdr:from>
    <xdr:to>
      <xdr:col>3</xdr:col>
      <xdr:colOff>952500</xdr:colOff>
      <xdr:row>225</xdr:row>
      <xdr:rowOff>952500</xdr:rowOff>
    </xdr:to>
    <xdr:pic>
      <xdr:nvPicPr>
        <xdr:cNvPr id="217" name="Image 225"/>
        <xdr:cNvPicPr>
          <a:picLocks/>
        </xdr:cNvPicPr>
      </xdr:nvPicPr>
      <xdr:blipFill>
        <a:blip xmlns:r="http://schemas.openxmlformats.org/officeDocument/2006/relationships" r:link="rId21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226</xdr:row>
      <xdr:rowOff>12700</xdr:rowOff>
    </xdr:from>
    <xdr:to>
      <xdr:col>3</xdr:col>
      <xdr:colOff>952500</xdr:colOff>
      <xdr:row>226</xdr:row>
      <xdr:rowOff>952500</xdr:rowOff>
    </xdr:to>
    <xdr:pic>
      <xdr:nvPicPr>
        <xdr:cNvPr id="218" name="Image 226"/>
        <xdr:cNvPicPr>
          <a:picLocks/>
        </xdr:cNvPicPr>
      </xdr:nvPicPr>
      <xdr:blipFill>
        <a:blip xmlns:r="http://schemas.openxmlformats.org/officeDocument/2006/relationships" r:link="rId21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227</xdr:row>
      <xdr:rowOff>12700</xdr:rowOff>
    </xdr:from>
    <xdr:to>
      <xdr:col>3</xdr:col>
      <xdr:colOff>952500</xdr:colOff>
      <xdr:row>227</xdr:row>
      <xdr:rowOff>952500</xdr:rowOff>
    </xdr:to>
    <xdr:pic>
      <xdr:nvPicPr>
        <xdr:cNvPr id="219" name="Image 227"/>
        <xdr:cNvPicPr>
          <a:picLocks/>
        </xdr:cNvPicPr>
      </xdr:nvPicPr>
      <xdr:blipFill>
        <a:blip xmlns:r="http://schemas.openxmlformats.org/officeDocument/2006/relationships" r:link="rId21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228</xdr:row>
      <xdr:rowOff>12700</xdr:rowOff>
    </xdr:from>
    <xdr:to>
      <xdr:col>3</xdr:col>
      <xdr:colOff>952500</xdr:colOff>
      <xdr:row>228</xdr:row>
      <xdr:rowOff>952500</xdr:rowOff>
    </xdr:to>
    <xdr:pic>
      <xdr:nvPicPr>
        <xdr:cNvPr id="220" name="Image 228"/>
        <xdr:cNvPicPr>
          <a:picLocks/>
        </xdr:cNvPicPr>
      </xdr:nvPicPr>
      <xdr:blipFill>
        <a:blip xmlns:r="http://schemas.openxmlformats.org/officeDocument/2006/relationships" r:link="rId21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229</xdr:row>
      <xdr:rowOff>12700</xdr:rowOff>
    </xdr:from>
    <xdr:to>
      <xdr:col>3</xdr:col>
      <xdr:colOff>952500</xdr:colOff>
      <xdr:row>229</xdr:row>
      <xdr:rowOff>952500</xdr:rowOff>
    </xdr:to>
    <xdr:pic>
      <xdr:nvPicPr>
        <xdr:cNvPr id="221" name="Image 229"/>
        <xdr:cNvPicPr>
          <a:picLocks/>
        </xdr:cNvPicPr>
      </xdr:nvPicPr>
      <xdr:blipFill>
        <a:blip xmlns:r="http://schemas.openxmlformats.org/officeDocument/2006/relationships" r:link="rId22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230</xdr:row>
      <xdr:rowOff>12700</xdr:rowOff>
    </xdr:from>
    <xdr:to>
      <xdr:col>3</xdr:col>
      <xdr:colOff>952500</xdr:colOff>
      <xdr:row>230</xdr:row>
      <xdr:rowOff>952500</xdr:rowOff>
    </xdr:to>
    <xdr:pic>
      <xdr:nvPicPr>
        <xdr:cNvPr id="222" name="Image 230"/>
        <xdr:cNvPicPr>
          <a:picLocks/>
        </xdr:cNvPicPr>
      </xdr:nvPicPr>
      <xdr:blipFill>
        <a:blip xmlns:r="http://schemas.openxmlformats.org/officeDocument/2006/relationships" r:link="rId22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231</xdr:row>
      <xdr:rowOff>12700</xdr:rowOff>
    </xdr:from>
    <xdr:to>
      <xdr:col>3</xdr:col>
      <xdr:colOff>952500</xdr:colOff>
      <xdr:row>231</xdr:row>
      <xdr:rowOff>952500</xdr:rowOff>
    </xdr:to>
    <xdr:pic>
      <xdr:nvPicPr>
        <xdr:cNvPr id="223" name="Image 231"/>
        <xdr:cNvPicPr>
          <a:picLocks/>
        </xdr:cNvPicPr>
      </xdr:nvPicPr>
      <xdr:blipFill>
        <a:blip xmlns:r="http://schemas.openxmlformats.org/officeDocument/2006/relationships" r:link="rId22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232</xdr:row>
      <xdr:rowOff>12700</xdr:rowOff>
    </xdr:from>
    <xdr:to>
      <xdr:col>3</xdr:col>
      <xdr:colOff>952500</xdr:colOff>
      <xdr:row>232</xdr:row>
      <xdr:rowOff>952500</xdr:rowOff>
    </xdr:to>
    <xdr:pic>
      <xdr:nvPicPr>
        <xdr:cNvPr id="224" name="Image 232"/>
        <xdr:cNvPicPr>
          <a:picLocks/>
        </xdr:cNvPicPr>
      </xdr:nvPicPr>
      <xdr:blipFill>
        <a:blip xmlns:r="http://schemas.openxmlformats.org/officeDocument/2006/relationships" r:link="rId22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233</xdr:row>
      <xdr:rowOff>12700</xdr:rowOff>
    </xdr:from>
    <xdr:to>
      <xdr:col>3</xdr:col>
      <xdr:colOff>952500</xdr:colOff>
      <xdr:row>233</xdr:row>
      <xdr:rowOff>952500</xdr:rowOff>
    </xdr:to>
    <xdr:pic>
      <xdr:nvPicPr>
        <xdr:cNvPr id="225" name="Image 233"/>
        <xdr:cNvPicPr>
          <a:picLocks/>
        </xdr:cNvPicPr>
      </xdr:nvPicPr>
      <xdr:blipFill>
        <a:blip xmlns:r="http://schemas.openxmlformats.org/officeDocument/2006/relationships" r:link="rId22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234</xdr:row>
      <xdr:rowOff>12700</xdr:rowOff>
    </xdr:from>
    <xdr:to>
      <xdr:col>3</xdr:col>
      <xdr:colOff>952500</xdr:colOff>
      <xdr:row>234</xdr:row>
      <xdr:rowOff>952500</xdr:rowOff>
    </xdr:to>
    <xdr:pic>
      <xdr:nvPicPr>
        <xdr:cNvPr id="226" name="Image 234"/>
        <xdr:cNvPicPr>
          <a:picLocks/>
        </xdr:cNvPicPr>
      </xdr:nvPicPr>
      <xdr:blipFill>
        <a:blip xmlns:r="http://schemas.openxmlformats.org/officeDocument/2006/relationships" r:link="rId22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235</xdr:row>
      <xdr:rowOff>12700</xdr:rowOff>
    </xdr:from>
    <xdr:to>
      <xdr:col>3</xdr:col>
      <xdr:colOff>952500</xdr:colOff>
      <xdr:row>235</xdr:row>
      <xdr:rowOff>952500</xdr:rowOff>
    </xdr:to>
    <xdr:pic>
      <xdr:nvPicPr>
        <xdr:cNvPr id="227" name="Image 235"/>
        <xdr:cNvPicPr>
          <a:picLocks/>
        </xdr:cNvPicPr>
      </xdr:nvPicPr>
      <xdr:blipFill>
        <a:blip xmlns:r="http://schemas.openxmlformats.org/officeDocument/2006/relationships" r:link="rId22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236</xdr:row>
      <xdr:rowOff>12700</xdr:rowOff>
    </xdr:from>
    <xdr:to>
      <xdr:col>3</xdr:col>
      <xdr:colOff>952500</xdr:colOff>
      <xdr:row>236</xdr:row>
      <xdr:rowOff>952500</xdr:rowOff>
    </xdr:to>
    <xdr:pic>
      <xdr:nvPicPr>
        <xdr:cNvPr id="228" name="Image 236"/>
        <xdr:cNvPicPr>
          <a:picLocks/>
        </xdr:cNvPicPr>
      </xdr:nvPicPr>
      <xdr:blipFill>
        <a:blip xmlns:r="http://schemas.openxmlformats.org/officeDocument/2006/relationships" r:link="rId22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237</xdr:row>
      <xdr:rowOff>12700</xdr:rowOff>
    </xdr:from>
    <xdr:to>
      <xdr:col>3</xdr:col>
      <xdr:colOff>952500</xdr:colOff>
      <xdr:row>237</xdr:row>
      <xdr:rowOff>952500</xdr:rowOff>
    </xdr:to>
    <xdr:pic>
      <xdr:nvPicPr>
        <xdr:cNvPr id="229" name="Image 237"/>
        <xdr:cNvPicPr>
          <a:picLocks/>
        </xdr:cNvPicPr>
      </xdr:nvPicPr>
      <xdr:blipFill>
        <a:blip xmlns:r="http://schemas.openxmlformats.org/officeDocument/2006/relationships" r:link="rId22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238</xdr:row>
      <xdr:rowOff>12700</xdr:rowOff>
    </xdr:from>
    <xdr:to>
      <xdr:col>3</xdr:col>
      <xdr:colOff>952500</xdr:colOff>
      <xdr:row>238</xdr:row>
      <xdr:rowOff>952500</xdr:rowOff>
    </xdr:to>
    <xdr:pic>
      <xdr:nvPicPr>
        <xdr:cNvPr id="230" name="Image 238"/>
        <xdr:cNvPicPr>
          <a:picLocks/>
        </xdr:cNvPicPr>
      </xdr:nvPicPr>
      <xdr:blipFill>
        <a:blip xmlns:r="http://schemas.openxmlformats.org/officeDocument/2006/relationships" r:link="rId22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239</xdr:row>
      <xdr:rowOff>12700</xdr:rowOff>
    </xdr:from>
    <xdr:to>
      <xdr:col>3</xdr:col>
      <xdr:colOff>952500</xdr:colOff>
      <xdr:row>239</xdr:row>
      <xdr:rowOff>952500</xdr:rowOff>
    </xdr:to>
    <xdr:pic>
      <xdr:nvPicPr>
        <xdr:cNvPr id="231" name="Image 239"/>
        <xdr:cNvPicPr>
          <a:picLocks/>
        </xdr:cNvPicPr>
      </xdr:nvPicPr>
      <xdr:blipFill>
        <a:blip xmlns:r="http://schemas.openxmlformats.org/officeDocument/2006/relationships" r:link="rId23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240</xdr:row>
      <xdr:rowOff>12700</xdr:rowOff>
    </xdr:from>
    <xdr:to>
      <xdr:col>3</xdr:col>
      <xdr:colOff>952500</xdr:colOff>
      <xdr:row>240</xdr:row>
      <xdr:rowOff>952500</xdr:rowOff>
    </xdr:to>
    <xdr:pic>
      <xdr:nvPicPr>
        <xdr:cNvPr id="232" name="Image 240"/>
        <xdr:cNvPicPr>
          <a:picLocks/>
        </xdr:cNvPicPr>
      </xdr:nvPicPr>
      <xdr:blipFill>
        <a:blip xmlns:r="http://schemas.openxmlformats.org/officeDocument/2006/relationships" r:link="rId23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241</xdr:row>
      <xdr:rowOff>12700</xdr:rowOff>
    </xdr:from>
    <xdr:to>
      <xdr:col>3</xdr:col>
      <xdr:colOff>952500</xdr:colOff>
      <xdr:row>241</xdr:row>
      <xdr:rowOff>952500</xdr:rowOff>
    </xdr:to>
    <xdr:pic>
      <xdr:nvPicPr>
        <xdr:cNvPr id="233" name="Image 241"/>
        <xdr:cNvPicPr>
          <a:picLocks/>
        </xdr:cNvPicPr>
      </xdr:nvPicPr>
      <xdr:blipFill>
        <a:blip xmlns:r="http://schemas.openxmlformats.org/officeDocument/2006/relationships" r:link="rId23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242</xdr:row>
      <xdr:rowOff>12700</xdr:rowOff>
    </xdr:from>
    <xdr:to>
      <xdr:col>3</xdr:col>
      <xdr:colOff>952500</xdr:colOff>
      <xdr:row>242</xdr:row>
      <xdr:rowOff>952500</xdr:rowOff>
    </xdr:to>
    <xdr:pic>
      <xdr:nvPicPr>
        <xdr:cNvPr id="234" name="Image 242"/>
        <xdr:cNvPicPr>
          <a:picLocks/>
        </xdr:cNvPicPr>
      </xdr:nvPicPr>
      <xdr:blipFill>
        <a:blip xmlns:r="http://schemas.openxmlformats.org/officeDocument/2006/relationships" r:link="rId23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243</xdr:row>
      <xdr:rowOff>12700</xdr:rowOff>
    </xdr:from>
    <xdr:to>
      <xdr:col>3</xdr:col>
      <xdr:colOff>952500</xdr:colOff>
      <xdr:row>243</xdr:row>
      <xdr:rowOff>952500</xdr:rowOff>
    </xdr:to>
    <xdr:pic>
      <xdr:nvPicPr>
        <xdr:cNvPr id="235" name="Image 243"/>
        <xdr:cNvPicPr>
          <a:picLocks/>
        </xdr:cNvPicPr>
      </xdr:nvPicPr>
      <xdr:blipFill>
        <a:blip xmlns:r="http://schemas.openxmlformats.org/officeDocument/2006/relationships" r:link="rId23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244</xdr:row>
      <xdr:rowOff>12700</xdr:rowOff>
    </xdr:from>
    <xdr:to>
      <xdr:col>3</xdr:col>
      <xdr:colOff>952500</xdr:colOff>
      <xdr:row>244</xdr:row>
      <xdr:rowOff>952500</xdr:rowOff>
    </xdr:to>
    <xdr:pic>
      <xdr:nvPicPr>
        <xdr:cNvPr id="236" name="Image 244"/>
        <xdr:cNvPicPr>
          <a:picLocks/>
        </xdr:cNvPicPr>
      </xdr:nvPicPr>
      <xdr:blipFill>
        <a:blip xmlns:r="http://schemas.openxmlformats.org/officeDocument/2006/relationships" r:link="rId23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245</xdr:row>
      <xdr:rowOff>12700</xdr:rowOff>
    </xdr:from>
    <xdr:to>
      <xdr:col>3</xdr:col>
      <xdr:colOff>952500</xdr:colOff>
      <xdr:row>245</xdr:row>
      <xdr:rowOff>952500</xdr:rowOff>
    </xdr:to>
    <xdr:pic>
      <xdr:nvPicPr>
        <xdr:cNvPr id="237" name="Image 245"/>
        <xdr:cNvPicPr>
          <a:picLocks/>
        </xdr:cNvPicPr>
      </xdr:nvPicPr>
      <xdr:blipFill>
        <a:blip xmlns:r="http://schemas.openxmlformats.org/officeDocument/2006/relationships" r:link="rId23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246</xdr:row>
      <xdr:rowOff>12700</xdr:rowOff>
    </xdr:from>
    <xdr:to>
      <xdr:col>3</xdr:col>
      <xdr:colOff>952500</xdr:colOff>
      <xdr:row>246</xdr:row>
      <xdr:rowOff>952500</xdr:rowOff>
    </xdr:to>
    <xdr:pic>
      <xdr:nvPicPr>
        <xdr:cNvPr id="238" name="Image 246"/>
        <xdr:cNvPicPr>
          <a:picLocks/>
        </xdr:cNvPicPr>
      </xdr:nvPicPr>
      <xdr:blipFill>
        <a:blip xmlns:r="http://schemas.openxmlformats.org/officeDocument/2006/relationships" r:link="rId23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247</xdr:row>
      <xdr:rowOff>12700</xdr:rowOff>
    </xdr:from>
    <xdr:to>
      <xdr:col>3</xdr:col>
      <xdr:colOff>952500</xdr:colOff>
      <xdr:row>247</xdr:row>
      <xdr:rowOff>952500</xdr:rowOff>
    </xdr:to>
    <xdr:pic>
      <xdr:nvPicPr>
        <xdr:cNvPr id="239" name="Image 247"/>
        <xdr:cNvPicPr>
          <a:picLocks/>
        </xdr:cNvPicPr>
      </xdr:nvPicPr>
      <xdr:blipFill>
        <a:blip xmlns:r="http://schemas.openxmlformats.org/officeDocument/2006/relationships" r:link="rId23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248</xdr:row>
      <xdr:rowOff>12700</xdr:rowOff>
    </xdr:from>
    <xdr:to>
      <xdr:col>3</xdr:col>
      <xdr:colOff>952500</xdr:colOff>
      <xdr:row>248</xdr:row>
      <xdr:rowOff>952500</xdr:rowOff>
    </xdr:to>
    <xdr:pic>
      <xdr:nvPicPr>
        <xdr:cNvPr id="240" name="Image 248"/>
        <xdr:cNvPicPr>
          <a:picLocks/>
        </xdr:cNvPicPr>
      </xdr:nvPicPr>
      <xdr:blipFill>
        <a:blip xmlns:r="http://schemas.openxmlformats.org/officeDocument/2006/relationships" r:link="rId23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249</xdr:row>
      <xdr:rowOff>12700</xdr:rowOff>
    </xdr:from>
    <xdr:to>
      <xdr:col>3</xdr:col>
      <xdr:colOff>952500</xdr:colOff>
      <xdr:row>249</xdr:row>
      <xdr:rowOff>952500</xdr:rowOff>
    </xdr:to>
    <xdr:pic>
      <xdr:nvPicPr>
        <xdr:cNvPr id="241" name="Image 249"/>
        <xdr:cNvPicPr>
          <a:picLocks/>
        </xdr:cNvPicPr>
      </xdr:nvPicPr>
      <xdr:blipFill>
        <a:blip xmlns:r="http://schemas.openxmlformats.org/officeDocument/2006/relationships" r:link="rId24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250</xdr:row>
      <xdr:rowOff>12700</xdr:rowOff>
    </xdr:from>
    <xdr:to>
      <xdr:col>3</xdr:col>
      <xdr:colOff>952500</xdr:colOff>
      <xdr:row>250</xdr:row>
      <xdr:rowOff>952500</xdr:rowOff>
    </xdr:to>
    <xdr:pic>
      <xdr:nvPicPr>
        <xdr:cNvPr id="242" name="Image 250"/>
        <xdr:cNvPicPr>
          <a:picLocks/>
        </xdr:cNvPicPr>
      </xdr:nvPicPr>
      <xdr:blipFill>
        <a:blip xmlns:r="http://schemas.openxmlformats.org/officeDocument/2006/relationships" r:link="rId24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251</xdr:row>
      <xdr:rowOff>12700</xdr:rowOff>
    </xdr:from>
    <xdr:to>
      <xdr:col>3</xdr:col>
      <xdr:colOff>952500</xdr:colOff>
      <xdr:row>251</xdr:row>
      <xdr:rowOff>952500</xdr:rowOff>
    </xdr:to>
    <xdr:pic>
      <xdr:nvPicPr>
        <xdr:cNvPr id="243" name="Image 251"/>
        <xdr:cNvPicPr>
          <a:picLocks/>
        </xdr:cNvPicPr>
      </xdr:nvPicPr>
      <xdr:blipFill>
        <a:blip xmlns:r="http://schemas.openxmlformats.org/officeDocument/2006/relationships" r:link="rId24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252</xdr:row>
      <xdr:rowOff>12700</xdr:rowOff>
    </xdr:from>
    <xdr:to>
      <xdr:col>3</xdr:col>
      <xdr:colOff>952500</xdr:colOff>
      <xdr:row>252</xdr:row>
      <xdr:rowOff>952500</xdr:rowOff>
    </xdr:to>
    <xdr:pic>
      <xdr:nvPicPr>
        <xdr:cNvPr id="244" name="Image 252"/>
        <xdr:cNvPicPr>
          <a:picLocks/>
        </xdr:cNvPicPr>
      </xdr:nvPicPr>
      <xdr:blipFill>
        <a:blip xmlns:r="http://schemas.openxmlformats.org/officeDocument/2006/relationships" r:link="rId24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253</xdr:row>
      <xdr:rowOff>12700</xdr:rowOff>
    </xdr:from>
    <xdr:to>
      <xdr:col>3</xdr:col>
      <xdr:colOff>952500</xdr:colOff>
      <xdr:row>253</xdr:row>
      <xdr:rowOff>952500</xdr:rowOff>
    </xdr:to>
    <xdr:pic>
      <xdr:nvPicPr>
        <xdr:cNvPr id="245" name="Image 253"/>
        <xdr:cNvPicPr>
          <a:picLocks/>
        </xdr:cNvPicPr>
      </xdr:nvPicPr>
      <xdr:blipFill>
        <a:blip xmlns:r="http://schemas.openxmlformats.org/officeDocument/2006/relationships" r:link="rId24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254</xdr:row>
      <xdr:rowOff>12700</xdr:rowOff>
    </xdr:from>
    <xdr:to>
      <xdr:col>3</xdr:col>
      <xdr:colOff>952500</xdr:colOff>
      <xdr:row>254</xdr:row>
      <xdr:rowOff>952500</xdr:rowOff>
    </xdr:to>
    <xdr:pic>
      <xdr:nvPicPr>
        <xdr:cNvPr id="246" name="Image 254"/>
        <xdr:cNvPicPr>
          <a:picLocks/>
        </xdr:cNvPicPr>
      </xdr:nvPicPr>
      <xdr:blipFill>
        <a:blip xmlns:r="http://schemas.openxmlformats.org/officeDocument/2006/relationships" r:link="rId24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255</xdr:row>
      <xdr:rowOff>12700</xdr:rowOff>
    </xdr:from>
    <xdr:to>
      <xdr:col>3</xdr:col>
      <xdr:colOff>952500</xdr:colOff>
      <xdr:row>255</xdr:row>
      <xdr:rowOff>952500</xdr:rowOff>
    </xdr:to>
    <xdr:pic>
      <xdr:nvPicPr>
        <xdr:cNvPr id="247" name="Image 255"/>
        <xdr:cNvPicPr>
          <a:picLocks/>
        </xdr:cNvPicPr>
      </xdr:nvPicPr>
      <xdr:blipFill>
        <a:blip xmlns:r="http://schemas.openxmlformats.org/officeDocument/2006/relationships" r:link="rId24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256</xdr:row>
      <xdr:rowOff>12700</xdr:rowOff>
    </xdr:from>
    <xdr:to>
      <xdr:col>3</xdr:col>
      <xdr:colOff>952500</xdr:colOff>
      <xdr:row>256</xdr:row>
      <xdr:rowOff>952500</xdr:rowOff>
    </xdr:to>
    <xdr:pic>
      <xdr:nvPicPr>
        <xdr:cNvPr id="248" name="Image 256"/>
        <xdr:cNvPicPr>
          <a:picLocks/>
        </xdr:cNvPicPr>
      </xdr:nvPicPr>
      <xdr:blipFill>
        <a:blip xmlns:r="http://schemas.openxmlformats.org/officeDocument/2006/relationships" r:link="rId24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257</xdr:row>
      <xdr:rowOff>12700</xdr:rowOff>
    </xdr:from>
    <xdr:to>
      <xdr:col>3</xdr:col>
      <xdr:colOff>952500</xdr:colOff>
      <xdr:row>257</xdr:row>
      <xdr:rowOff>952500</xdr:rowOff>
    </xdr:to>
    <xdr:pic>
      <xdr:nvPicPr>
        <xdr:cNvPr id="249" name="Image 257"/>
        <xdr:cNvPicPr>
          <a:picLocks/>
        </xdr:cNvPicPr>
      </xdr:nvPicPr>
      <xdr:blipFill>
        <a:blip xmlns:r="http://schemas.openxmlformats.org/officeDocument/2006/relationships" r:link="rId24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258</xdr:row>
      <xdr:rowOff>12700</xdr:rowOff>
    </xdr:from>
    <xdr:to>
      <xdr:col>3</xdr:col>
      <xdr:colOff>952500</xdr:colOff>
      <xdr:row>258</xdr:row>
      <xdr:rowOff>952500</xdr:rowOff>
    </xdr:to>
    <xdr:pic>
      <xdr:nvPicPr>
        <xdr:cNvPr id="250" name="Image 258"/>
        <xdr:cNvPicPr>
          <a:picLocks/>
        </xdr:cNvPicPr>
      </xdr:nvPicPr>
      <xdr:blipFill>
        <a:blip xmlns:r="http://schemas.openxmlformats.org/officeDocument/2006/relationships" r:link="rId24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259</xdr:row>
      <xdr:rowOff>12700</xdr:rowOff>
    </xdr:from>
    <xdr:to>
      <xdr:col>3</xdr:col>
      <xdr:colOff>952500</xdr:colOff>
      <xdr:row>259</xdr:row>
      <xdr:rowOff>952500</xdr:rowOff>
    </xdr:to>
    <xdr:pic>
      <xdr:nvPicPr>
        <xdr:cNvPr id="251" name="Image 259"/>
        <xdr:cNvPicPr>
          <a:picLocks/>
        </xdr:cNvPicPr>
      </xdr:nvPicPr>
      <xdr:blipFill>
        <a:blip xmlns:r="http://schemas.openxmlformats.org/officeDocument/2006/relationships" r:link="rId25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260</xdr:row>
      <xdr:rowOff>12700</xdr:rowOff>
    </xdr:from>
    <xdr:to>
      <xdr:col>3</xdr:col>
      <xdr:colOff>952500</xdr:colOff>
      <xdr:row>260</xdr:row>
      <xdr:rowOff>952500</xdr:rowOff>
    </xdr:to>
    <xdr:pic>
      <xdr:nvPicPr>
        <xdr:cNvPr id="252" name="Image 260"/>
        <xdr:cNvPicPr>
          <a:picLocks/>
        </xdr:cNvPicPr>
      </xdr:nvPicPr>
      <xdr:blipFill>
        <a:blip xmlns:r="http://schemas.openxmlformats.org/officeDocument/2006/relationships" r:link="rId25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261</xdr:row>
      <xdr:rowOff>12700</xdr:rowOff>
    </xdr:from>
    <xdr:to>
      <xdr:col>3</xdr:col>
      <xdr:colOff>952500</xdr:colOff>
      <xdr:row>261</xdr:row>
      <xdr:rowOff>952500</xdr:rowOff>
    </xdr:to>
    <xdr:pic>
      <xdr:nvPicPr>
        <xdr:cNvPr id="253" name="Image 261"/>
        <xdr:cNvPicPr>
          <a:picLocks/>
        </xdr:cNvPicPr>
      </xdr:nvPicPr>
      <xdr:blipFill>
        <a:blip xmlns:r="http://schemas.openxmlformats.org/officeDocument/2006/relationships" r:link="rId25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262</xdr:row>
      <xdr:rowOff>12700</xdr:rowOff>
    </xdr:from>
    <xdr:to>
      <xdr:col>3</xdr:col>
      <xdr:colOff>952500</xdr:colOff>
      <xdr:row>262</xdr:row>
      <xdr:rowOff>952500</xdr:rowOff>
    </xdr:to>
    <xdr:pic>
      <xdr:nvPicPr>
        <xdr:cNvPr id="254" name="Image 262"/>
        <xdr:cNvPicPr>
          <a:picLocks/>
        </xdr:cNvPicPr>
      </xdr:nvPicPr>
      <xdr:blipFill>
        <a:blip xmlns:r="http://schemas.openxmlformats.org/officeDocument/2006/relationships" r:link="rId25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263</xdr:row>
      <xdr:rowOff>12700</xdr:rowOff>
    </xdr:from>
    <xdr:to>
      <xdr:col>3</xdr:col>
      <xdr:colOff>952500</xdr:colOff>
      <xdr:row>263</xdr:row>
      <xdr:rowOff>952500</xdr:rowOff>
    </xdr:to>
    <xdr:pic>
      <xdr:nvPicPr>
        <xdr:cNvPr id="255" name="Image 263"/>
        <xdr:cNvPicPr>
          <a:picLocks/>
        </xdr:cNvPicPr>
      </xdr:nvPicPr>
      <xdr:blipFill>
        <a:blip xmlns:r="http://schemas.openxmlformats.org/officeDocument/2006/relationships" r:link="rId25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264</xdr:row>
      <xdr:rowOff>12700</xdr:rowOff>
    </xdr:from>
    <xdr:to>
      <xdr:col>3</xdr:col>
      <xdr:colOff>952500</xdr:colOff>
      <xdr:row>264</xdr:row>
      <xdr:rowOff>952500</xdr:rowOff>
    </xdr:to>
    <xdr:pic>
      <xdr:nvPicPr>
        <xdr:cNvPr id="256" name="Image 264"/>
        <xdr:cNvPicPr>
          <a:picLocks/>
        </xdr:cNvPicPr>
      </xdr:nvPicPr>
      <xdr:blipFill>
        <a:blip xmlns:r="http://schemas.openxmlformats.org/officeDocument/2006/relationships" r:link="rId25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265</xdr:row>
      <xdr:rowOff>12700</xdr:rowOff>
    </xdr:from>
    <xdr:to>
      <xdr:col>3</xdr:col>
      <xdr:colOff>952500</xdr:colOff>
      <xdr:row>265</xdr:row>
      <xdr:rowOff>952500</xdr:rowOff>
    </xdr:to>
    <xdr:pic>
      <xdr:nvPicPr>
        <xdr:cNvPr id="257" name="Image 265"/>
        <xdr:cNvPicPr>
          <a:picLocks/>
        </xdr:cNvPicPr>
      </xdr:nvPicPr>
      <xdr:blipFill>
        <a:blip xmlns:r="http://schemas.openxmlformats.org/officeDocument/2006/relationships" r:link="rId25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266</xdr:row>
      <xdr:rowOff>12700</xdr:rowOff>
    </xdr:from>
    <xdr:to>
      <xdr:col>3</xdr:col>
      <xdr:colOff>952500</xdr:colOff>
      <xdr:row>266</xdr:row>
      <xdr:rowOff>952500</xdr:rowOff>
    </xdr:to>
    <xdr:pic>
      <xdr:nvPicPr>
        <xdr:cNvPr id="258" name="Image 266"/>
        <xdr:cNvPicPr>
          <a:picLocks/>
        </xdr:cNvPicPr>
      </xdr:nvPicPr>
      <xdr:blipFill>
        <a:blip xmlns:r="http://schemas.openxmlformats.org/officeDocument/2006/relationships" r:link="rId25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267</xdr:row>
      <xdr:rowOff>12700</xdr:rowOff>
    </xdr:from>
    <xdr:to>
      <xdr:col>3</xdr:col>
      <xdr:colOff>952500</xdr:colOff>
      <xdr:row>267</xdr:row>
      <xdr:rowOff>952500</xdr:rowOff>
    </xdr:to>
    <xdr:pic>
      <xdr:nvPicPr>
        <xdr:cNvPr id="259" name="Image 267"/>
        <xdr:cNvPicPr>
          <a:picLocks/>
        </xdr:cNvPicPr>
      </xdr:nvPicPr>
      <xdr:blipFill>
        <a:blip xmlns:r="http://schemas.openxmlformats.org/officeDocument/2006/relationships" r:link="rId25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268</xdr:row>
      <xdr:rowOff>12700</xdr:rowOff>
    </xdr:from>
    <xdr:to>
      <xdr:col>3</xdr:col>
      <xdr:colOff>952500</xdr:colOff>
      <xdr:row>268</xdr:row>
      <xdr:rowOff>952500</xdr:rowOff>
    </xdr:to>
    <xdr:pic>
      <xdr:nvPicPr>
        <xdr:cNvPr id="260" name="Image 268"/>
        <xdr:cNvPicPr>
          <a:picLocks/>
        </xdr:cNvPicPr>
      </xdr:nvPicPr>
      <xdr:blipFill>
        <a:blip xmlns:r="http://schemas.openxmlformats.org/officeDocument/2006/relationships" r:link="rId25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269</xdr:row>
      <xdr:rowOff>12700</xdr:rowOff>
    </xdr:from>
    <xdr:to>
      <xdr:col>3</xdr:col>
      <xdr:colOff>952500</xdr:colOff>
      <xdr:row>269</xdr:row>
      <xdr:rowOff>952500</xdr:rowOff>
    </xdr:to>
    <xdr:pic>
      <xdr:nvPicPr>
        <xdr:cNvPr id="261" name="Image 269"/>
        <xdr:cNvPicPr>
          <a:picLocks/>
        </xdr:cNvPicPr>
      </xdr:nvPicPr>
      <xdr:blipFill>
        <a:blip xmlns:r="http://schemas.openxmlformats.org/officeDocument/2006/relationships" r:link="rId26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270</xdr:row>
      <xdr:rowOff>12700</xdr:rowOff>
    </xdr:from>
    <xdr:to>
      <xdr:col>3</xdr:col>
      <xdr:colOff>952500</xdr:colOff>
      <xdr:row>270</xdr:row>
      <xdr:rowOff>952500</xdr:rowOff>
    </xdr:to>
    <xdr:pic>
      <xdr:nvPicPr>
        <xdr:cNvPr id="262" name="Image 270"/>
        <xdr:cNvPicPr>
          <a:picLocks/>
        </xdr:cNvPicPr>
      </xdr:nvPicPr>
      <xdr:blipFill>
        <a:blip xmlns:r="http://schemas.openxmlformats.org/officeDocument/2006/relationships" r:link="rId26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271</xdr:row>
      <xdr:rowOff>12700</xdr:rowOff>
    </xdr:from>
    <xdr:to>
      <xdr:col>3</xdr:col>
      <xdr:colOff>952500</xdr:colOff>
      <xdr:row>271</xdr:row>
      <xdr:rowOff>952500</xdr:rowOff>
    </xdr:to>
    <xdr:pic>
      <xdr:nvPicPr>
        <xdr:cNvPr id="263" name="Image 271"/>
        <xdr:cNvPicPr>
          <a:picLocks/>
        </xdr:cNvPicPr>
      </xdr:nvPicPr>
      <xdr:blipFill>
        <a:blip xmlns:r="http://schemas.openxmlformats.org/officeDocument/2006/relationships" r:link="rId26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272</xdr:row>
      <xdr:rowOff>12700</xdr:rowOff>
    </xdr:from>
    <xdr:to>
      <xdr:col>3</xdr:col>
      <xdr:colOff>952500</xdr:colOff>
      <xdr:row>272</xdr:row>
      <xdr:rowOff>952500</xdr:rowOff>
    </xdr:to>
    <xdr:pic>
      <xdr:nvPicPr>
        <xdr:cNvPr id="264" name="Image 272"/>
        <xdr:cNvPicPr>
          <a:picLocks/>
        </xdr:cNvPicPr>
      </xdr:nvPicPr>
      <xdr:blipFill>
        <a:blip xmlns:r="http://schemas.openxmlformats.org/officeDocument/2006/relationships" r:link="rId26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273</xdr:row>
      <xdr:rowOff>12700</xdr:rowOff>
    </xdr:from>
    <xdr:to>
      <xdr:col>3</xdr:col>
      <xdr:colOff>952500</xdr:colOff>
      <xdr:row>273</xdr:row>
      <xdr:rowOff>952500</xdr:rowOff>
    </xdr:to>
    <xdr:pic>
      <xdr:nvPicPr>
        <xdr:cNvPr id="265" name="Image 273"/>
        <xdr:cNvPicPr>
          <a:picLocks/>
        </xdr:cNvPicPr>
      </xdr:nvPicPr>
      <xdr:blipFill>
        <a:blip xmlns:r="http://schemas.openxmlformats.org/officeDocument/2006/relationships" r:link="rId26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274</xdr:row>
      <xdr:rowOff>12700</xdr:rowOff>
    </xdr:from>
    <xdr:to>
      <xdr:col>3</xdr:col>
      <xdr:colOff>952500</xdr:colOff>
      <xdr:row>274</xdr:row>
      <xdr:rowOff>952500</xdr:rowOff>
    </xdr:to>
    <xdr:pic>
      <xdr:nvPicPr>
        <xdr:cNvPr id="266" name="Image 274"/>
        <xdr:cNvPicPr>
          <a:picLocks/>
        </xdr:cNvPicPr>
      </xdr:nvPicPr>
      <xdr:blipFill>
        <a:blip xmlns:r="http://schemas.openxmlformats.org/officeDocument/2006/relationships" r:link="rId26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275</xdr:row>
      <xdr:rowOff>12700</xdr:rowOff>
    </xdr:from>
    <xdr:to>
      <xdr:col>3</xdr:col>
      <xdr:colOff>952500</xdr:colOff>
      <xdr:row>275</xdr:row>
      <xdr:rowOff>952500</xdr:rowOff>
    </xdr:to>
    <xdr:pic>
      <xdr:nvPicPr>
        <xdr:cNvPr id="267" name="Image 275"/>
        <xdr:cNvPicPr>
          <a:picLocks/>
        </xdr:cNvPicPr>
      </xdr:nvPicPr>
      <xdr:blipFill>
        <a:blip xmlns:r="http://schemas.openxmlformats.org/officeDocument/2006/relationships" r:link="rId26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276</xdr:row>
      <xdr:rowOff>12700</xdr:rowOff>
    </xdr:from>
    <xdr:to>
      <xdr:col>3</xdr:col>
      <xdr:colOff>952500</xdr:colOff>
      <xdr:row>276</xdr:row>
      <xdr:rowOff>952500</xdr:rowOff>
    </xdr:to>
    <xdr:pic>
      <xdr:nvPicPr>
        <xdr:cNvPr id="268" name="Image 276"/>
        <xdr:cNvPicPr>
          <a:picLocks/>
        </xdr:cNvPicPr>
      </xdr:nvPicPr>
      <xdr:blipFill>
        <a:blip xmlns:r="http://schemas.openxmlformats.org/officeDocument/2006/relationships" r:link="rId26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277</xdr:row>
      <xdr:rowOff>12700</xdr:rowOff>
    </xdr:from>
    <xdr:to>
      <xdr:col>3</xdr:col>
      <xdr:colOff>952500</xdr:colOff>
      <xdr:row>277</xdr:row>
      <xdr:rowOff>952500</xdr:rowOff>
    </xdr:to>
    <xdr:pic>
      <xdr:nvPicPr>
        <xdr:cNvPr id="269" name="Image 277"/>
        <xdr:cNvPicPr>
          <a:picLocks/>
        </xdr:cNvPicPr>
      </xdr:nvPicPr>
      <xdr:blipFill>
        <a:blip xmlns:r="http://schemas.openxmlformats.org/officeDocument/2006/relationships" r:link="rId26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278</xdr:row>
      <xdr:rowOff>12700</xdr:rowOff>
    </xdr:from>
    <xdr:to>
      <xdr:col>3</xdr:col>
      <xdr:colOff>952500</xdr:colOff>
      <xdr:row>278</xdr:row>
      <xdr:rowOff>952500</xdr:rowOff>
    </xdr:to>
    <xdr:pic>
      <xdr:nvPicPr>
        <xdr:cNvPr id="270" name="Image 278"/>
        <xdr:cNvPicPr>
          <a:picLocks/>
        </xdr:cNvPicPr>
      </xdr:nvPicPr>
      <xdr:blipFill>
        <a:blip xmlns:r="http://schemas.openxmlformats.org/officeDocument/2006/relationships" r:link="rId26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279</xdr:row>
      <xdr:rowOff>12700</xdr:rowOff>
    </xdr:from>
    <xdr:to>
      <xdr:col>3</xdr:col>
      <xdr:colOff>952500</xdr:colOff>
      <xdr:row>279</xdr:row>
      <xdr:rowOff>952500</xdr:rowOff>
    </xdr:to>
    <xdr:pic>
      <xdr:nvPicPr>
        <xdr:cNvPr id="271" name="Image 279"/>
        <xdr:cNvPicPr>
          <a:picLocks/>
        </xdr:cNvPicPr>
      </xdr:nvPicPr>
      <xdr:blipFill>
        <a:blip xmlns:r="http://schemas.openxmlformats.org/officeDocument/2006/relationships" r:link="rId27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280</xdr:row>
      <xdr:rowOff>12700</xdr:rowOff>
    </xdr:from>
    <xdr:to>
      <xdr:col>3</xdr:col>
      <xdr:colOff>952500</xdr:colOff>
      <xdr:row>280</xdr:row>
      <xdr:rowOff>952500</xdr:rowOff>
    </xdr:to>
    <xdr:pic>
      <xdr:nvPicPr>
        <xdr:cNvPr id="272" name="Image 280"/>
        <xdr:cNvPicPr>
          <a:picLocks/>
        </xdr:cNvPicPr>
      </xdr:nvPicPr>
      <xdr:blipFill>
        <a:blip xmlns:r="http://schemas.openxmlformats.org/officeDocument/2006/relationships" r:link="rId27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281</xdr:row>
      <xdr:rowOff>12700</xdr:rowOff>
    </xdr:from>
    <xdr:to>
      <xdr:col>3</xdr:col>
      <xdr:colOff>952500</xdr:colOff>
      <xdr:row>281</xdr:row>
      <xdr:rowOff>952500</xdr:rowOff>
    </xdr:to>
    <xdr:pic>
      <xdr:nvPicPr>
        <xdr:cNvPr id="273" name="Image 281"/>
        <xdr:cNvPicPr>
          <a:picLocks/>
        </xdr:cNvPicPr>
      </xdr:nvPicPr>
      <xdr:blipFill>
        <a:blip xmlns:r="http://schemas.openxmlformats.org/officeDocument/2006/relationships" r:link="rId27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282</xdr:row>
      <xdr:rowOff>12700</xdr:rowOff>
    </xdr:from>
    <xdr:to>
      <xdr:col>3</xdr:col>
      <xdr:colOff>952500</xdr:colOff>
      <xdr:row>282</xdr:row>
      <xdr:rowOff>952500</xdr:rowOff>
    </xdr:to>
    <xdr:pic>
      <xdr:nvPicPr>
        <xdr:cNvPr id="274" name="Image 282"/>
        <xdr:cNvPicPr>
          <a:picLocks/>
        </xdr:cNvPicPr>
      </xdr:nvPicPr>
      <xdr:blipFill>
        <a:blip xmlns:r="http://schemas.openxmlformats.org/officeDocument/2006/relationships" r:link="rId27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283</xdr:row>
      <xdr:rowOff>12700</xdr:rowOff>
    </xdr:from>
    <xdr:to>
      <xdr:col>3</xdr:col>
      <xdr:colOff>952500</xdr:colOff>
      <xdr:row>283</xdr:row>
      <xdr:rowOff>952500</xdr:rowOff>
    </xdr:to>
    <xdr:pic>
      <xdr:nvPicPr>
        <xdr:cNvPr id="275" name="Image 283"/>
        <xdr:cNvPicPr>
          <a:picLocks/>
        </xdr:cNvPicPr>
      </xdr:nvPicPr>
      <xdr:blipFill>
        <a:blip xmlns:r="http://schemas.openxmlformats.org/officeDocument/2006/relationships" r:link="rId27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284</xdr:row>
      <xdr:rowOff>12700</xdr:rowOff>
    </xdr:from>
    <xdr:to>
      <xdr:col>3</xdr:col>
      <xdr:colOff>952500</xdr:colOff>
      <xdr:row>284</xdr:row>
      <xdr:rowOff>952500</xdr:rowOff>
    </xdr:to>
    <xdr:pic>
      <xdr:nvPicPr>
        <xdr:cNvPr id="276" name="Image 284"/>
        <xdr:cNvPicPr>
          <a:picLocks/>
        </xdr:cNvPicPr>
      </xdr:nvPicPr>
      <xdr:blipFill>
        <a:blip xmlns:r="http://schemas.openxmlformats.org/officeDocument/2006/relationships" r:link="rId27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285</xdr:row>
      <xdr:rowOff>12700</xdr:rowOff>
    </xdr:from>
    <xdr:to>
      <xdr:col>3</xdr:col>
      <xdr:colOff>952500</xdr:colOff>
      <xdr:row>285</xdr:row>
      <xdr:rowOff>952500</xdr:rowOff>
    </xdr:to>
    <xdr:pic>
      <xdr:nvPicPr>
        <xdr:cNvPr id="277" name="Image 285"/>
        <xdr:cNvPicPr>
          <a:picLocks/>
        </xdr:cNvPicPr>
      </xdr:nvPicPr>
      <xdr:blipFill>
        <a:blip xmlns:r="http://schemas.openxmlformats.org/officeDocument/2006/relationships" r:link="rId27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286</xdr:row>
      <xdr:rowOff>12700</xdr:rowOff>
    </xdr:from>
    <xdr:to>
      <xdr:col>3</xdr:col>
      <xdr:colOff>952500</xdr:colOff>
      <xdr:row>286</xdr:row>
      <xdr:rowOff>952500</xdr:rowOff>
    </xdr:to>
    <xdr:pic>
      <xdr:nvPicPr>
        <xdr:cNvPr id="278" name="Image 286"/>
        <xdr:cNvPicPr>
          <a:picLocks/>
        </xdr:cNvPicPr>
      </xdr:nvPicPr>
      <xdr:blipFill>
        <a:blip xmlns:r="http://schemas.openxmlformats.org/officeDocument/2006/relationships" r:link="rId27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287</xdr:row>
      <xdr:rowOff>12700</xdr:rowOff>
    </xdr:from>
    <xdr:to>
      <xdr:col>3</xdr:col>
      <xdr:colOff>952500</xdr:colOff>
      <xdr:row>287</xdr:row>
      <xdr:rowOff>952500</xdr:rowOff>
    </xdr:to>
    <xdr:pic>
      <xdr:nvPicPr>
        <xdr:cNvPr id="279" name="Image 287"/>
        <xdr:cNvPicPr>
          <a:picLocks/>
        </xdr:cNvPicPr>
      </xdr:nvPicPr>
      <xdr:blipFill>
        <a:blip xmlns:r="http://schemas.openxmlformats.org/officeDocument/2006/relationships" r:link="rId27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288</xdr:row>
      <xdr:rowOff>12700</xdr:rowOff>
    </xdr:from>
    <xdr:to>
      <xdr:col>3</xdr:col>
      <xdr:colOff>952500</xdr:colOff>
      <xdr:row>288</xdr:row>
      <xdr:rowOff>952500</xdr:rowOff>
    </xdr:to>
    <xdr:pic>
      <xdr:nvPicPr>
        <xdr:cNvPr id="280" name="Image 288"/>
        <xdr:cNvPicPr>
          <a:picLocks/>
        </xdr:cNvPicPr>
      </xdr:nvPicPr>
      <xdr:blipFill>
        <a:blip xmlns:r="http://schemas.openxmlformats.org/officeDocument/2006/relationships" r:link="rId27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289</xdr:row>
      <xdr:rowOff>12700</xdr:rowOff>
    </xdr:from>
    <xdr:to>
      <xdr:col>3</xdr:col>
      <xdr:colOff>952500</xdr:colOff>
      <xdr:row>289</xdr:row>
      <xdr:rowOff>952500</xdr:rowOff>
    </xdr:to>
    <xdr:pic>
      <xdr:nvPicPr>
        <xdr:cNvPr id="281" name="Image 289"/>
        <xdr:cNvPicPr>
          <a:picLocks/>
        </xdr:cNvPicPr>
      </xdr:nvPicPr>
      <xdr:blipFill>
        <a:blip xmlns:r="http://schemas.openxmlformats.org/officeDocument/2006/relationships" r:link="rId28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290</xdr:row>
      <xdr:rowOff>12700</xdr:rowOff>
    </xdr:from>
    <xdr:to>
      <xdr:col>3</xdr:col>
      <xdr:colOff>952500</xdr:colOff>
      <xdr:row>290</xdr:row>
      <xdr:rowOff>952500</xdr:rowOff>
    </xdr:to>
    <xdr:pic>
      <xdr:nvPicPr>
        <xdr:cNvPr id="282" name="Image 290"/>
        <xdr:cNvPicPr>
          <a:picLocks/>
        </xdr:cNvPicPr>
      </xdr:nvPicPr>
      <xdr:blipFill>
        <a:blip xmlns:r="http://schemas.openxmlformats.org/officeDocument/2006/relationships" r:link="rId28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291</xdr:row>
      <xdr:rowOff>12700</xdr:rowOff>
    </xdr:from>
    <xdr:to>
      <xdr:col>3</xdr:col>
      <xdr:colOff>952500</xdr:colOff>
      <xdr:row>291</xdr:row>
      <xdr:rowOff>952500</xdr:rowOff>
    </xdr:to>
    <xdr:pic>
      <xdr:nvPicPr>
        <xdr:cNvPr id="283" name="Image 291"/>
        <xdr:cNvPicPr>
          <a:picLocks/>
        </xdr:cNvPicPr>
      </xdr:nvPicPr>
      <xdr:blipFill>
        <a:blip xmlns:r="http://schemas.openxmlformats.org/officeDocument/2006/relationships" r:link="rId28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292</xdr:row>
      <xdr:rowOff>12700</xdr:rowOff>
    </xdr:from>
    <xdr:to>
      <xdr:col>3</xdr:col>
      <xdr:colOff>952500</xdr:colOff>
      <xdr:row>292</xdr:row>
      <xdr:rowOff>952500</xdr:rowOff>
    </xdr:to>
    <xdr:pic>
      <xdr:nvPicPr>
        <xdr:cNvPr id="284" name="Image 292"/>
        <xdr:cNvPicPr>
          <a:picLocks/>
        </xdr:cNvPicPr>
      </xdr:nvPicPr>
      <xdr:blipFill>
        <a:blip xmlns:r="http://schemas.openxmlformats.org/officeDocument/2006/relationships" r:link="rId28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293</xdr:row>
      <xdr:rowOff>12700</xdr:rowOff>
    </xdr:from>
    <xdr:to>
      <xdr:col>3</xdr:col>
      <xdr:colOff>952500</xdr:colOff>
      <xdr:row>293</xdr:row>
      <xdr:rowOff>952500</xdr:rowOff>
    </xdr:to>
    <xdr:pic>
      <xdr:nvPicPr>
        <xdr:cNvPr id="285" name="Image 293"/>
        <xdr:cNvPicPr>
          <a:picLocks/>
        </xdr:cNvPicPr>
      </xdr:nvPicPr>
      <xdr:blipFill>
        <a:blip xmlns:r="http://schemas.openxmlformats.org/officeDocument/2006/relationships" r:link="rId28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294</xdr:row>
      <xdr:rowOff>12700</xdr:rowOff>
    </xdr:from>
    <xdr:to>
      <xdr:col>3</xdr:col>
      <xdr:colOff>952500</xdr:colOff>
      <xdr:row>294</xdr:row>
      <xdr:rowOff>952500</xdr:rowOff>
    </xdr:to>
    <xdr:pic>
      <xdr:nvPicPr>
        <xdr:cNvPr id="286" name="Image 294"/>
        <xdr:cNvPicPr>
          <a:picLocks/>
        </xdr:cNvPicPr>
      </xdr:nvPicPr>
      <xdr:blipFill>
        <a:blip xmlns:r="http://schemas.openxmlformats.org/officeDocument/2006/relationships" r:link="rId28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295</xdr:row>
      <xdr:rowOff>12700</xdr:rowOff>
    </xdr:from>
    <xdr:to>
      <xdr:col>3</xdr:col>
      <xdr:colOff>952500</xdr:colOff>
      <xdr:row>295</xdr:row>
      <xdr:rowOff>952500</xdr:rowOff>
    </xdr:to>
    <xdr:pic>
      <xdr:nvPicPr>
        <xdr:cNvPr id="287" name="Image 295"/>
        <xdr:cNvPicPr>
          <a:picLocks/>
        </xdr:cNvPicPr>
      </xdr:nvPicPr>
      <xdr:blipFill>
        <a:blip xmlns:r="http://schemas.openxmlformats.org/officeDocument/2006/relationships" r:link="rId28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296</xdr:row>
      <xdr:rowOff>12700</xdr:rowOff>
    </xdr:from>
    <xdr:to>
      <xdr:col>3</xdr:col>
      <xdr:colOff>952500</xdr:colOff>
      <xdr:row>296</xdr:row>
      <xdr:rowOff>952500</xdr:rowOff>
    </xdr:to>
    <xdr:pic>
      <xdr:nvPicPr>
        <xdr:cNvPr id="288" name="Image 296"/>
        <xdr:cNvPicPr>
          <a:picLocks/>
        </xdr:cNvPicPr>
      </xdr:nvPicPr>
      <xdr:blipFill>
        <a:blip xmlns:r="http://schemas.openxmlformats.org/officeDocument/2006/relationships" r:link="rId28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297</xdr:row>
      <xdr:rowOff>12700</xdr:rowOff>
    </xdr:from>
    <xdr:to>
      <xdr:col>3</xdr:col>
      <xdr:colOff>952500</xdr:colOff>
      <xdr:row>297</xdr:row>
      <xdr:rowOff>952500</xdr:rowOff>
    </xdr:to>
    <xdr:pic>
      <xdr:nvPicPr>
        <xdr:cNvPr id="289" name="Image 297"/>
        <xdr:cNvPicPr>
          <a:picLocks/>
        </xdr:cNvPicPr>
      </xdr:nvPicPr>
      <xdr:blipFill>
        <a:blip xmlns:r="http://schemas.openxmlformats.org/officeDocument/2006/relationships" r:link="rId28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298</xdr:row>
      <xdr:rowOff>12700</xdr:rowOff>
    </xdr:from>
    <xdr:to>
      <xdr:col>3</xdr:col>
      <xdr:colOff>952500</xdr:colOff>
      <xdr:row>298</xdr:row>
      <xdr:rowOff>952500</xdr:rowOff>
    </xdr:to>
    <xdr:pic>
      <xdr:nvPicPr>
        <xdr:cNvPr id="290" name="Image 298"/>
        <xdr:cNvPicPr>
          <a:picLocks/>
        </xdr:cNvPicPr>
      </xdr:nvPicPr>
      <xdr:blipFill>
        <a:blip xmlns:r="http://schemas.openxmlformats.org/officeDocument/2006/relationships" r:link="rId28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299</xdr:row>
      <xdr:rowOff>12700</xdr:rowOff>
    </xdr:from>
    <xdr:to>
      <xdr:col>3</xdr:col>
      <xdr:colOff>952500</xdr:colOff>
      <xdr:row>299</xdr:row>
      <xdr:rowOff>952500</xdr:rowOff>
    </xdr:to>
    <xdr:pic>
      <xdr:nvPicPr>
        <xdr:cNvPr id="291" name="Image 299"/>
        <xdr:cNvPicPr>
          <a:picLocks/>
        </xdr:cNvPicPr>
      </xdr:nvPicPr>
      <xdr:blipFill>
        <a:blip xmlns:r="http://schemas.openxmlformats.org/officeDocument/2006/relationships" r:link="rId29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300</xdr:row>
      <xdr:rowOff>12700</xdr:rowOff>
    </xdr:from>
    <xdr:to>
      <xdr:col>3</xdr:col>
      <xdr:colOff>952500</xdr:colOff>
      <xdr:row>300</xdr:row>
      <xdr:rowOff>952500</xdr:rowOff>
    </xdr:to>
    <xdr:pic>
      <xdr:nvPicPr>
        <xdr:cNvPr id="292" name="Image 300"/>
        <xdr:cNvPicPr>
          <a:picLocks/>
        </xdr:cNvPicPr>
      </xdr:nvPicPr>
      <xdr:blipFill>
        <a:blip xmlns:r="http://schemas.openxmlformats.org/officeDocument/2006/relationships" r:link="rId29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301</xdr:row>
      <xdr:rowOff>12700</xdr:rowOff>
    </xdr:from>
    <xdr:to>
      <xdr:col>3</xdr:col>
      <xdr:colOff>952500</xdr:colOff>
      <xdr:row>301</xdr:row>
      <xdr:rowOff>952500</xdr:rowOff>
    </xdr:to>
    <xdr:pic>
      <xdr:nvPicPr>
        <xdr:cNvPr id="293" name="Image 301"/>
        <xdr:cNvPicPr>
          <a:picLocks/>
        </xdr:cNvPicPr>
      </xdr:nvPicPr>
      <xdr:blipFill>
        <a:blip xmlns:r="http://schemas.openxmlformats.org/officeDocument/2006/relationships" r:link="rId29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302</xdr:row>
      <xdr:rowOff>12700</xdr:rowOff>
    </xdr:from>
    <xdr:to>
      <xdr:col>3</xdr:col>
      <xdr:colOff>952500</xdr:colOff>
      <xdr:row>302</xdr:row>
      <xdr:rowOff>952500</xdr:rowOff>
    </xdr:to>
    <xdr:pic>
      <xdr:nvPicPr>
        <xdr:cNvPr id="294" name="Image 302"/>
        <xdr:cNvPicPr>
          <a:picLocks/>
        </xdr:cNvPicPr>
      </xdr:nvPicPr>
      <xdr:blipFill>
        <a:blip xmlns:r="http://schemas.openxmlformats.org/officeDocument/2006/relationships" r:link="rId29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303</xdr:row>
      <xdr:rowOff>12700</xdr:rowOff>
    </xdr:from>
    <xdr:to>
      <xdr:col>3</xdr:col>
      <xdr:colOff>952500</xdr:colOff>
      <xdr:row>303</xdr:row>
      <xdr:rowOff>952500</xdr:rowOff>
    </xdr:to>
    <xdr:pic>
      <xdr:nvPicPr>
        <xdr:cNvPr id="295" name="Image 303"/>
        <xdr:cNvPicPr>
          <a:picLocks/>
        </xdr:cNvPicPr>
      </xdr:nvPicPr>
      <xdr:blipFill>
        <a:blip xmlns:r="http://schemas.openxmlformats.org/officeDocument/2006/relationships" r:link="rId29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304</xdr:row>
      <xdr:rowOff>12700</xdr:rowOff>
    </xdr:from>
    <xdr:to>
      <xdr:col>3</xdr:col>
      <xdr:colOff>952500</xdr:colOff>
      <xdr:row>304</xdr:row>
      <xdr:rowOff>952500</xdr:rowOff>
    </xdr:to>
    <xdr:pic>
      <xdr:nvPicPr>
        <xdr:cNvPr id="296" name="Image 304"/>
        <xdr:cNvPicPr>
          <a:picLocks/>
        </xdr:cNvPicPr>
      </xdr:nvPicPr>
      <xdr:blipFill>
        <a:blip xmlns:r="http://schemas.openxmlformats.org/officeDocument/2006/relationships" r:link="rId29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305</xdr:row>
      <xdr:rowOff>12700</xdr:rowOff>
    </xdr:from>
    <xdr:to>
      <xdr:col>3</xdr:col>
      <xdr:colOff>952500</xdr:colOff>
      <xdr:row>305</xdr:row>
      <xdr:rowOff>952500</xdr:rowOff>
    </xdr:to>
    <xdr:pic>
      <xdr:nvPicPr>
        <xdr:cNvPr id="297" name="Image 305"/>
        <xdr:cNvPicPr>
          <a:picLocks/>
        </xdr:cNvPicPr>
      </xdr:nvPicPr>
      <xdr:blipFill>
        <a:blip xmlns:r="http://schemas.openxmlformats.org/officeDocument/2006/relationships" r:link="rId29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306</xdr:row>
      <xdr:rowOff>12700</xdr:rowOff>
    </xdr:from>
    <xdr:to>
      <xdr:col>3</xdr:col>
      <xdr:colOff>952500</xdr:colOff>
      <xdr:row>306</xdr:row>
      <xdr:rowOff>952500</xdr:rowOff>
    </xdr:to>
    <xdr:pic>
      <xdr:nvPicPr>
        <xdr:cNvPr id="298" name="Image 306"/>
        <xdr:cNvPicPr>
          <a:picLocks/>
        </xdr:cNvPicPr>
      </xdr:nvPicPr>
      <xdr:blipFill>
        <a:blip xmlns:r="http://schemas.openxmlformats.org/officeDocument/2006/relationships" r:link="rId29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307</xdr:row>
      <xdr:rowOff>12700</xdr:rowOff>
    </xdr:from>
    <xdr:to>
      <xdr:col>3</xdr:col>
      <xdr:colOff>952500</xdr:colOff>
      <xdr:row>307</xdr:row>
      <xdr:rowOff>952500</xdr:rowOff>
    </xdr:to>
    <xdr:pic>
      <xdr:nvPicPr>
        <xdr:cNvPr id="299" name="Image 307"/>
        <xdr:cNvPicPr>
          <a:picLocks/>
        </xdr:cNvPicPr>
      </xdr:nvPicPr>
      <xdr:blipFill>
        <a:blip xmlns:r="http://schemas.openxmlformats.org/officeDocument/2006/relationships" r:link="rId29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308</xdr:row>
      <xdr:rowOff>12700</xdr:rowOff>
    </xdr:from>
    <xdr:to>
      <xdr:col>3</xdr:col>
      <xdr:colOff>952500</xdr:colOff>
      <xdr:row>308</xdr:row>
      <xdr:rowOff>952500</xdr:rowOff>
    </xdr:to>
    <xdr:pic>
      <xdr:nvPicPr>
        <xdr:cNvPr id="300" name="Image 308"/>
        <xdr:cNvPicPr>
          <a:picLocks/>
        </xdr:cNvPicPr>
      </xdr:nvPicPr>
      <xdr:blipFill>
        <a:blip xmlns:r="http://schemas.openxmlformats.org/officeDocument/2006/relationships" r:link="rId29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309</xdr:row>
      <xdr:rowOff>12700</xdr:rowOff>
    </xdr:from>
    <xdr:to>
      <xdr:col>3</xdr:col>
      <xdr:colOff>952500</xdr:colOff>
      <xdr:row>309</xdr:row>
      <xdr:rowOff>952500</xdr:rowOff>
    </xdr:to>
    <xdr:pic>
      <xdr:nvPicPr>
        <xdr:cNvPr id="301" name="Image 309"/>
        <xdr:cNvPicPr>
          <a:picLocks/>
        </xdr:cNvPicPr>
      </xdr:nvPicPr>
      <xdr:blipFill>
        <a:blip xmlns:r="http://schemas.openxmlformats.org/officeDocument/2006/relationships" r:link="rId30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310</xdr:row>
      <xdr:rowOff>12700</xdr:rowOff>
    </xdr:from>
    <xdr:to>
      <xdr:col>3</xdr:col>
      <xdr:colOff>952500</xdr:colOff>
      <xdr:row>310</xdr:row>
      <xdr:rowOff>952500</xdr:rowOff>
    </xdr:to>
    <xdr:pic>
      <xdr:nvPicPr>
        <xdr:cNvPr id="302" name="Image 310"/>
        <xdr:cNvPicPr>
          <a:picLocks/>
        </xdr:cNvPicPr>
      </xdr:nvPicPr>
      <xdr:blipFill>
        <a:blip xmlns:r="http://schemas.openxmlformats.org/officeDocument/2006/relationships" r:link="rId30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311</xdr:row>
      <xdr:rowOff>12700</xdr:rowOff>
    </xdr:from>
    <xdr:to>
      <xdr:col>3</xdr:col>
      <xdr:colOff>952500</xdr:colOff>
      <xdr:row>311</xdr:row>
      <xdr:rowOff>952500</xdr:rowOff>
    </xdr:to>
    <xdr:pic>
      <xdr:nvPicPr>
        <xdr:cNvPr id="303" name="Image 311"/>
        <xdr:cNvPicPr>
          <a:picLocks/>
        </xdr:cNvPicPr>
      </xdr:nvPicPr>
      <xdr:blipFill>
        <a:blip xmlns:r="http://schemas.openxmlformats.org/officeDocument/2006/relationships" r:link="rId30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312</xdr:row>
      <xdr:rowOff>12700</xdr:rowOff>
    </xdr:from>
    <xdr:to>
      <xdr:col>3</xdr:col>
      <xdr:colOff>952500</xdr:colOff>
      <xdr:row>312</xdr:row>
      <xdr:rowOff>952500</xdr:rowOff>
    </xdr:to>
    <xdr:pic>
      <xdr:nvPicPr>
        <xdr:cNvPr id="304" name="Image 312"/>
        <xdr:cNvPicPr>
          <a:picLocks/>
        </xdr:cNvPicPr>
      </xdr:nvPicPr>
      <xdr:blipFill>
        <a:blip xmlns:r="http://schemas.openxmlformats.org/officeDocument/2006/relationships" r:link="rId30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313</xdr:row>
      <xdr:rowOff>12700</xdr:rowOff>
    </xdr:from>
    <xdr:to>
      <xdr:col>3</xdr:col>
      <xdr:colOff>952500</xdr:colOff>
      <xdr:row>313</xdr:row>
      <xdr:rowOff>952500</xdr:rowOff>
    </xdr:to>
    <xdr:pic>
      <xdr:nvPicPr>
        <xdr:cNvPr id="305" name="Image 313"/>
        <xdr:cNvPicPr>
          <a:picLocks/>
        </xdr:cNvPicPr>
      </xdr:nvPicPr>
      <xdr:blipFill>
        <a:blip xmlns:r="http://schemas.openxmlformats.org/officeDocument/2006/relationships" r:link="rId304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314</xdr:row>
      <xdr:rowOff>12700</xdr:rowOff>
    </xdr:from>
    <xdr:to>
      <xdr:col>3</xdr:col>
      <xdr:colOff>952500</xdr:colOff>
      <xdr:row>314</xdr:row>
      <xdr:rowOff>952500</xdr:rowOff>
    </xdr:to>
    <xdr:pic>
      <xdr:nvPicPr>
        <xdr:cNvPr id="306" name="Image 314"/>
        <xdr:cNvPicPr>
          <a:picLocks/>
        </xdr:cNvPicPr>
      </xdr:nvPicPr>
      <xdr:blipFill>
        <a:blip xmlns:r="http://schemas.openxmlformats.org/officeDocument/2006/relationships" r:link="rId305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315</xdr:row>
      <xdr:rowOff>12700</xdr:rowOff>
    </xdr:from>
    <xdr:to>
      <xdr:col>3</xdr:col>
      <xdr:colOff>952500</xdr:colOff>
      <xdr:row>315</xdr:row>
      <xdr:rowOff>952500</xdr:rowOff>
    </xdr:to>
    <xdr:pic>
      <xdr:nvPicPr>
        <xdr:cNvPr id="307" name="Image 315"/>
        <xdr:cNvPicPr>
          <a:picLocks/>
        </xdr:cNvPicPr>
      </xdr:nvPicPr>
      <xdr:blipFill>
        <a:blip xmlns:r="http://schemas.openxmlformats.org/officeDocument/2006/relationships" r:link="rId306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316</xdr:row>
      <xdr:rowOff>12700</xdr:rowOff>
    </xdr:from>
    <xdr:to>
      <xdr:col>3</xdr:col>
      <xdr:colOff>952500</xdr:colOff>
      <xdr:row>316</xdr:row>
      <xdr:rowOff>952500</xdr:rowOff>
    </xdr:to>
    <xdr:pic>
      <xdr:nvPicPr>
        <xdr:cNvPr id="308" name="Image 316"/>
        <xdr:cNvPicPr>
          <a:picLocks/>
        </xdr:cNvPicPr>
      </xdr:nvPicPr>
      <xdr:blipFill>
        <a:blip xmlns:r="http://schemas.openxmlformats.org/officeDocument/2006/relationships" r:link="rId307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317</xdr:row>
      <xdr:rowOff>12700</xdr:rowOff>
    </xdr:from>
    <xdr:to>
      <xdr:col>3</xdr:col>
      <xdr:colOff>952500</xdr:colOff>
      <xdr:row>317</xdr:row>
      <xdr:rowOff>952500</xdr:rowOff>
    </xdr:to>
    <xdr:pic>
      <xdr:nvPicPr>
        <xdr:cNvPr id="309" name="Image 317"/>
        <xdr:cNvPicPr>
          <a:picLocks/>
        </xdr:cNvPicPr>
      </xdr:nvPicPr>
      <xdr:blipFill>
        <a:blip xmlns:r="http://schemas.openxmlformats.org/officeDocument/2006/relationships" r:link="rId308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318</xdr:row>
      <xdr:rowOff>12700</xdr:rowOff>
    </xdr:from>
    <xdr:to>
      <xdr:col>3</xdr:col>
      <xdr:colOff>952500</xdr:colOff>
      <xdr:row>318</xdr:row>
      <xdr:rowOff>952500</xdr:rowOff>
    </xdr:to>
    <xdr:pic>
      <xdr:nvPicPr>
        <xdr:cNvPr id="310" name="Image 318"/>
        <xdr:cNvPicPr>
          <a:picLocks/>
        </xdr:cNvPicPr>
      </xdr:nvPicPr>
      <xdr:blipFill>
        <a:blip xmlns:r="http://schemas.openxmlformats.org/officeDocument/2006/relationships" r:link="rId309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319</xdr:row>
      <xdr:rowOff>12700</xdr:rowOff>
    </xdr:from>
    <xdr:to>
      <xdr:col>3</xdr:col>
      <xdr:colOff>952500</xdr:colOff>
      <xdr:row>319</xdr:row>
      <xdr:rowOff>952500</xdr:rowOff>
    </xdr:to>
    <xdr:pic>
      <xdr:nvPicPr>
        <xdr:cNvPr id="311" name="Image 319"/>
        <xdr:cNvPicPr>
          <a:picLocks/>
        </xdr:cNvPicPr>
      </xdr:nvPicPr>
      <xdr:blipFill>
        <a:blip xmlns:r="http://schemas.openxmlformats.org/officeDocument/2006/relationships" r:link="rId310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320</xdr:row>
      <xdr:rowOff>12700</xdr:rowOff>
    </xdr:from>
    <xdr:to>
      <xdr:col>3</xdr:col>
      <xdr:colOff>952500</xdr:colOff>
      <xdr:row>320</xdr:row>
      <xdr:rowOff>952500</xdr:rowOff>
    </xdr:to>
    <xdr:pic>
      <xdr:nvPicPr>
        <xdr:cNvPr id="312" name="Image 320"/>
        <xdr:cNvPicPr>
          <a:picLocks/>
        </xdr:cNvPicPr>
      </xdr:nvPicPr>
      <xdr:blipFill>
        <a:blip xmlns:r="http://schemas.openxmlformats.org/officeDocument/2006/relationships" r:link="rId311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321</xdr:row>
      <xdr:rowOff>12700</xdr:rowOff>
    </xdr:from>
    <xdr:to>
      <xdr:col>3</xdr:col>
      <xdr:colOff>952500</xdr:colOff>
      <xdr:row>321</xdr:row>
      <xdr:rowOff>952500</xdr:rowOff>
    </xdr:to>
    <xdr:pic>
      <xdr:nvPicPr>
        <xdr:cNvPr id="313" name="Image 321"/>
        <xdr:cNvPicPr>
          <a:picLocks/>
        </xdr:cNvPicPr>
      </xdr:nvPicPr>
      <xdr:blipFill>
        <a:blip xmlns:r="http://schemas.openxmlformats.org/officeDocument/2006/relationships" r:link="rId312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322</xdr:row>
      <xdr:rowOff>12700</xdr:rowOff>
    </xdr:from>
    <xdr:to>
      <xdr:col>3</xdr:col>
      <xdr:colOff>952500</xdr:colOff>
      <xdr:row>322</xdr:row>
      <xdr:rowOff>952500</xdr:rowOff>
    </xdr:to>
    <xdr:pic>
      <xdr:nvPicPr>
        <xdr:cNvPr id="314" name="Image 322"/>
        <xdr:cNvPicPr>
          <a:picLocks/>
        </xdr:cNvPicPr>
      </xdr:nvPicPr>
      <xdr:blipFill>
        <a:blip xmlns:r="http://schemas.openxmlformats.org/officeDocument/2006/relationships" r:link="rId313"/>
        <a:stretch>
          <a:fillRect/>
        </a:stretch>
      </xdr:blipFill>
      <xdr:spPr>
        <a:xfrm>
          <a:off x="0" y="0"/>
          <a:ext cx="939800" cy="939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361950</xdr:colOff>
      <xdr:row>1</xdr:row>
      <xdr:rowOff>19050</xdr:rowOff>
    </xdr:from>
    <xdr:to>
      <xdr:col>1</xdr:col>
      <xdr:colOff>1631014</xdr:colOff>
      <xdr:row>4</xdr:row>
      <xdr:rowOff>135379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61950" y="180975"/>
          <a:ext cx="1973914" cy="602104"/>
        </a:xfrm>
        <a:prstGeom prst="rect">
          <a:avLst/>
        </a:prstGeom>
        <a:ln>
          <a:prstDash val="solid"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302562</xdr:colOff>
      <xdr:row>1</xdr:row>
      <xdr:rowOff>11206</xdr:rowOff>
    </xdr:from>
    <xdr:to>
      <xdr:col>1</xdr:col>
      <xdr:colOff>762001</xdr:colOff>
      <xdr:row>5</xdr:row>
      <xdr:rowOff>3710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02562" y="163606"/>
          <a:ext cx="1869139" cy="602104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542925</xdr:colOff>
      <xdr:row>0</xdr:row>
      <xdr:rowOff>66676</xdr:rowOff>
    </xdr:from>
    <xdr:to>
      <xdr:col>6</xdr:col>
      <xdr:colOff>1219200</xdr:colOff>
      <xdr:row>1</xdr:row>
      <xdr:rowOff>80768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2645278" y="66676"/>
          <a:ext cx="676275" cy="166492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533400</xdr:colOff>
      <xdr:row>2</xdr:row>
      <xdr:rowOff>51949</xdr:rowOff>
    </xdr:from>
    <xdr:to>
      <xdr:col>7</xdr:col>
      <xdr:colOff>1905</xdr:colOff>
      <xdr:row>3</xdr:row>
      <xdr:rowOff>135648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2635753" y="356749"/>
          <a:ext cx="696670" cy="23609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6</xdr:col>
      <xdr:colOff>600075</xdr:colOff>
      <xdr:row>4</xdr:row>
      <xdr:rowOff>69115</xdr:rowOff>
    </xdr:from>
    <xdr:to>
      <xdr:col>6</xdr:col>
      <xdr:colOff>1223591</xdr:colOff>
      <xdr:row>5</xdr:row>
      <xdr:rowOff>104775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2702428" y="678715"/>
          <a:ext cx="623516" cy="188060"/>
        </a:xfrm>
        <a:prstGeom prst="rect">
          <a:avLst/>
        </a:prstGeom>
        <a:ln>
          <a:prstDash val="solid"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2</v>
    <v>10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mailto:info@ekf.su" TargetMode="External" Id="rId1" /><Relationship Type="http://schemas.openxmlformats.org/officeDocument/2006/relationships/hyperlink" Target="https://ekfgroup.com/solutions" TargetMode="External" Id="rId2" /><Relationship Type="http://schemas.openxmlformats.org/officeDocument/2006/relationships/hyperlink" Target="https://ekfgroup.com/support/libraries" TargetMode="External" Id="rId3" /><Relationship Type="http://schemas.openxmlformats.org/officeDocument/2006/relationships/hyperlink" Target="https://ekfgroup.com/calculators" TargetMode="External" Id="rId4" /><Relationship Id="rId5" Type="http://schemas.openxmlformats.org/officeDocument/2006/relationships/drawing" Target="../drawings/drawing1.xml"/><Relationship Id="rId6" Type="http://schemas.openxmlformats.org/officeDocument/2006/relationships/printerSettings" Target="../printerSettings/printerSettings1.bin"/></Relationships>
</file>

<file path=xl/worksheets/_rels/sheet2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2.xml"/></Relationships>
</file>

<file path=xl/worksheets/_rels/sheet3.xml.rels><Relationships xmlns="http://schemas.openxmlformats.org/package/2006/relationships"><Relationship Type="http://schemas.openxmlformats.org/officeDocument/2006/relationships/hyperlink" Target="mailto:info@ekf.su" TargetMode="External" Id="rId1" /><Relationship Id="rId2" Type="http://schemas.openxmlformats.org/officeDocument/2006/relationships/drawing" Target="../drawings/drawing3.xml"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Лист1">
    <outlinePr summaryBelow="1" summaryRight="1"/>
    <pageSetUpPr fitToPage="1"/>
  </sheetPr>
  <dimension ref="A1:AB323"/>
  <sheetViews>
    <sheetView showGridLines="0" showZeros="0" tabSelected="1" zoomScale="85" zoomScaleNormal="85" workbookViewId="0">
      <pane ySplit="12" topLeftCell="A13" activePane="bottomLeft" state="frozen"/>
      <selection activeCell="A2" sqref="A2"/>
      <selection pane="bottomLeft" activeCell="K17" sqref="K17"/>
    </sheetView>
  </sheetViews>
  <sheetFormatPr baseColWidth="8" defaultColWidth="12.1640625" defaultRowHeight="24.75" customHeight="1"/>
  <cols>
    <col width="18.83203125" customWidth="1" style="56" min="1" max="1"/>
    <col width="64.6640625" customWidth="1" style="56" min="2" max="2"/>
    <col hidden="1" width="11.1640625" customWidth="1" style="56" min="3" max="3"/>
    <col width="16.83203125" customWidth="1" style="56" min="4" max="4"/>
    <col hidden="1" width="12.83203125" customWidth="1" style="56" min="5" max="5"/>
    <col width="10.83203125" customWidth="1" style="63" min="6" max="6"/>
    <col width="13.5" customWidth="1" style="80" min="7" max="8"/>
    <col width="13.6640625" customWidth="1" style="80" min="9" max="9"/>
    <col width="15.6640625" bestFit="1" customWidth="1" style="80" min="10" max="10"/>
    <col width="18" customWidth="1" style="80" min="11" max="12"/>
    <col hidden="1" width="14" customWidth="1" style="80" min="13" max="13"/>
    <col width="9.6640625" customWidth="1" style="63" min="14" max="14"/>
    <col width="11.33203125" customWidth="1" style="63" min="15" max="15"/>
    <col width="14.1640625" customWidth="1" style="63" min="16" max="16"/>
    <col hidden="1" width="12.6640625" customWidth="1" style="56" min="17" max="20"/>
    <col width="29.5" customWidth="1" style="63" min="21" max="21"/>
    <col hidden="1" width="25.83203125" customWidth="1" style="63" min="22" max="22"/>
    <col hidden="1" width="14.83203125" customWidth="1" style="63" min="23" max="23"/>
    <col hidden="1" width="12.83203125" customWidth="1" style="105" min="24" max="24"/>
    <col hidden="1" width="23.6640625" customWidth="1" style="105" min="25" max="25"/>
    <col hidden="1" width="19.83203125" customWidth="1" style="62" min="26" max="26"/>
    <col hidden="1" width="16.1640625" customWidth="1" style="105" min="27" max="27"/>
    <col hidden="1" width="17" customWidth="1" style="105" min="28" max="28"/>
    <col width="12.1640625" customWidth="1" style="105" min="29" max="16384"/>
  </cols>
  <sheetData>
    <row r="1" ht="15" customHeight="1" s="127">
      <c r="B1" s="43" t="inlineStr">
        <is>
          <t>Дата актуальности:</t>
        </is>
      </c>
      <c r="D1" s="128" t="n"/>
      <c r="E1" s="129" t="n"/>
      <c r="F1" s="129" t="n"/>
      <c r="G1" s="130" t="n"/>
      <c r="K1" s="54" t="n"/>
      <c r="L1" s="54" t="n"/>
      <c r="M1" s="62" t="n"/>
      <c r="N1" s="62" t="n"/>
      <c r="O1" s="62" t="n"/>
      <c r="P1" s="105" t="n"/>
      <c r="Q1" s="62" t="n"/>
      <c r="R1" s="62" t="n"/>
      <c r="S1" s="62" t="n"/>
      <c r="T1" s="62" t="n"/>
      <c r="U1" s="105" t="n"/>
      <c r="V1" s="105" t="n"/>
      <c r="W1" s="105" t="n"/>
      <c r="Z1" s="105" t="n"/>
    </row>
    <row r="2" ht="15" customHeight="1" s="127">
      <c r="B2" s="131" t="n">
        <v>46183</v>
      </c>
      <c r="D2" s="132" t="inlineStr">
        <is>
          <t>Установите свою скидку</t>
        </is>
      </c>
      <c r="G2" s="133" t="n"/>
      <c r="K2" s="54" t="n"/>
      <c r="L2" s="54" t="n"/>
      <c r="M2" s="105" t="n"/>
      <c r="N2" s="57" t="n"/>
      <c r="O2" s="62" t="n"/>
      <c r="P2" s="105" t="n"/>
      <c r="Q2" s="105" t="n"/>
      <c r="R2" s="59" t="n"/>
      <c r="S2" s="62" t="n"/>
      <c r="T2" s="62" t="n"/>
      <c r="U2" s="105" t="n"/>
      <c r="V2" s="105" t="n"/>
      <c r="W2" s="105" t="n"/>
      <c r="Z2" s="105" t="n"/>
    </row>
    <row r="3" ht="15" customHeight="1" s="127">
      <c r="B3" s="43" t="inlineStr">
        <is>
          <t>Контактный телефон:</t>
        </is>
      </c>
      <c r="D3" s="134" t="n"/>
      <c r="E3" s="135" t="n"/>
      <c r="F3" s="135" t="n"/>
      <c r="G3" s="136" t="n"/>
      <c r="K3" s="54" t="n"/>
      <c r="L3" s="54" t="n"/>
      <c r="M3" s="105" t="n"/>
      <c r="N3" s="62" t="n"/>
      <c r="O3" s="62" t="n"/>
      <c r="P3" s="105" t="n"/>
      <c r="Q3" s="63" t="n"/>
      <c r="R3" s="62" t="n"/>
      <c r="S3" s="62" t="n"/>
      <c r="T3" s="62" t="n"/>
      <c r="U3" s="105" t="n"/>
      <c r="V3" s="105" t="n"/>
      <c r="W3" s="105" t="n"/>
      <c r="Z3" s="105" t="n"/>
    </row>
    <row r="4" ht="15" customHeight="1" s="127">
      <c r="A4" s="105" t="n"/>
      <c r="B4" s="45" t="inlineStr">
        <is>
          <t>8-800-333-88-15</t>
        </is>
      </c>
      <c r="C4" s="64" t="n"/>
      <c r="D4" s="137" t="inlineStr">
        <is>
          <t>Основная</t>
        </is>
      </c>
      <c r="E4" s="138" t="n"/>
      <c r="F4" s="139" t="n"/>
      <c r="G4" s="47" t="n">
        <v>0.36</v>
      </c>
      <c r="K4" s="55" t="n"/>
      <c r="L4" s="55" t="n"/>
      <c r="M4" s="105" t="n"/>
      <c r="N4" s="105" t="n"/>
      <c r="O4" s="65" t="n"/>
      <c r="P4" s="105" t="n"/>
      <c r="Q4" s="105" t="n"/>
      <c r="R4" s="66" t="n"/>
      <c r="S4" s="65" t="n"/>
      <c r="T4" s="65" t="n"/>
      <c r="U4" s="105" t="n"/>
      <c r="V4" s="105" t="n"/>
      <c r="W4" s="105" t="n"/>
      <c r="Z4" s="105" t="n"/>
    </row>
    <row r="5" ht="15" customHeight="1" s="127">
      <c r="A5" s="105" t="n"/>
      <c r="B5" s="46" t="inlineStr">
        <is>
          <t>info@ekf.su</t>
        </is>
      </c>
      <c r="C5" s="64" t="n"/>
      <c r="D5" s="67" t="n"/>
      <c r="E5" s="68" t="n"/>
      <c r="F5" s="68" t="n"/>
      <c r="G5" s="68" t="n"/>
      <c r="K5" s="68" t="n"/>
      <c r="L5" s="68" t="n"/>
      <c r="M5" s="105" t="n"/>
      <c r="N5" s="57" t="n"/>
      <c r="O5" s="62" t="n"/>
      <c r="P5" s="105" t="n"/>
      <c r="Q5" s="105" t="n"/>
      <c r="R5" s="57" t="n"/>
      <c r="S5" s="62" t="n"/>
      <c r="T5" s="62" t="n"/>
      <c r="U5" s="105" t="n"/>
      <c r="V5" s="105" t="n"/>
      <c r="W5" s="105" t="n"/>
      <c r="Z5" s="105" t="n"/>
    </row>
    <row r="6" ht="15" customFormat="1" customHeight="1" s="68">
      <c r="A6" s="58" t="n"/>
      <c r="B6" s="69" t="n"/>
      <c r="C6" s="70" t="n"/>
      <c r="D6" s="71" t="inlineStr">
        <is>
          <t>Готовые типовые решения</t>
        </is>
      </c>
      <c r="Q6" s="72" t="n"/>
    </row>
    <row r="7" ht="15" customFormat="1" customHeight="1" s="68">
      <c r="C7" s="70" t="n"/>
      <c r="D7" s="71" t="inlineStr">
        <is>
          <t>3Д модели</t>
        </is>
      </c>
    </row>
    <row r="8" ht="15" customFormat="1" customHeight="1" s="68">
      <c r="A8" s="102" t="inlineStr">
        <is>
          <t>Электрорешения для устойчивого будущего</t>
        </is>
      </c>
      <c r="C8" s="70" t="n"/>
      <c r="D8" s="71" t="inlineStr">
        <is>
          <t>Калькуляторы/конфигураторы</t>
        </is>
      </c>
      <c r="N8" s="57" t="n"/>
      <c r="R8" s="57" t="n"/>
    </row>
    <row r="9" ht="15" customHeight="1" s="127">
      <c r="A9" s="105" t="n"/>
      <c r="B9" s="105" t="n"/>
      <c r="C9" s="70" t="n"/>
      <c r="D9" s="70" t="n"/>
      <c r="E9" s="67" t="n"/>
      <c r="F9" s="105" t="n"/>
      <c r="G9" s="105" t="n"/>
      <c r="H9" s="105" t="n"/>
      <c r="I9" s="60" t="n"/>
      <c r="J9" s="60" t="n"/>
      <c r="K9" s="73" t="n"/>
      <c r="L9" s="73" t="n"/>
      <c r="M9" s="62" t="n"/>
      <c r="N9" s="62" t="n"/>
      <c r="O9" s="62" t="n"/>
      <c r="P9" s="62" t="n"/>
      <c r="Q9" s="60" t="n"/>
      <c r="R9" s="60" t="n"/>
      <c r="S9" s="63" t="n"/>
      <c r="T9" s="105" t="n"/>
      <c r="U9" s="105" t="n"/>
      <c r="V9" s="74" t="n"/>
      <c r="W9" s="74" t="n"/>
      <c r="X9" s="104" t="inlineStr">
        <is>
          <t>ИТОГО</t>
        </is>
      </c>
    </row>
    <row r="10" ht="15" customFormat="1" customHeight="1" s="58">
      <c r="A10" s="61" t="n"/>
      <c r="B10" s="61" t="n"/>
      <c r="C10" s="61" t="n"/>
      <c r="D10" s="61" t="n"/>
      <c r="E10" s="61" t="n"/>
      <c r="F10" s="61" t="n"/>
      <c r="G10" s="61" t="n"/>
      <c r="H10" s="61" t="n"/>
      <c r="I10" s="61" t="n"/>
      <c r="J10" s="61" t="n"/>
      <c r="K10" s="75" t="n"/>
      <c r="L10" s="75" t="n"/>
      <c r="M10" s="61" t="n"/>
      <c r="N10" s="61" t="n"/>
      <c r="O10" s="61" t="n"/>
      <c r="P10" s="61" t="n"/>
      <c r="Q10" s="61" t="n"/>
      <c r="R10" s="61" t="n"/>
      <c r="S10" s="61" t="n"/>
      <c r="T10" s="60" t="n"/>
      <c r="U10" s="76" t="n"/>
      <c r="V10" s="76" t="n"/>
      <c r="W10" s="76" t="n"/>
      <c r="X10" s="77">
        <f>SUM(X13:X13)</f>
        <v/>
      </c>
      <c r="Y10" s="77">
        <f>SUM(Y13:Y13)</f>
        <v/>
      </c>
      <c r="Z10" s="78">
        <f>SUM(Z13:Z323)</f>
        <v/>
      </c>
      <c r="AA10" s="78">
        <f>SUM(AA13:AA323)</f>
        <v/>
      </c>
      <c r="AB10" s="78">
        <f>SUM(AB13:AB323)</f>
        <v/>
      </c>
    </row>
    <row r="11" ht="9" customFormat="1" customHeight="1" s="58">
      <c r="A11" s="70" t="n"/>
      <c r="B11" s="70" t="n"/>
      <c r="C11" s="70" t="n"/>
      <c r="D11" s="70" t="n"/>
      <c r="E11" s="70" t="n"/>
      <c r="F11" s="70" t="n"/>
      <c r="G11" s="70" t="n"/>
      <c r="H11" s="70" t="n"/>
      <c r="I11" s="70" t="n"/>
      <c r="J11" s="70" t="n"/>
      <c r="K11" s="79" t="n"/>
      <c r="L11" s="79" t="n"/>
      <c r="M11" s="70" t="n"/>
      <c r="N11" s="70" t="n"/>
      <c r="O11" s="70" t="n"/>
      <c r="P11" s="70" t="n"/>
      <c r="Q11" s="70" t="n"/>
      <c r="S11" s="70" t="n"/>
      <c r="T11" s="70" t="n"/>
      <c r="U11" s="70" t="n"/>
      <c r="V11" s="70" t="n"/>
      <c r="W11" s="70" t="n"/>
    </row>
    <row r="12" ht="57" customHeight="1" s="127">
      <c r="A12" s="48" t="inlineStr">
        <is>
          <t>Артикул</t>
        </is>
      </c>
      <c r="B12" s="48" t="inlineStr">
        <is>
          <t>Номенклатура</t>
        </is>
      </c>
      <c r="C12" s="49" t="inlineStr">
        <is>
          <t>Ссылка на фото</t>
        </is>
      </c>
      <c r="D12" s="49" t="inlineStr">
        <is>
          <t>Фото</t>
        </is>
      </c>
      <c r="E12" s="48" t="inlineStr">
        <is>
          <t>Заказ</t>
        </is>
      </c>
      <c r="F12" s="48" t="inlineStr">
        <is>
          <t>Ед.</t>
        </is>
      </c>
      <c r="G12" s="50" t="inlineStr">
        <is>
          <t>Базовая цена, с НДС</t>
        </is>
      </c>
      <c r="H12" s="50" t="inlineStr">
        <is>
          <t>Базовая цена, без НДС</t>
        </is>
      </c>
      <c r="I12" s="51" t="inlineStr">
        <is>
          <t>Цена РОЦ, с НДС</t>
        </is>
      </c>
      <c r="J12" s="51" t="inlineStr">
        <is>
          <t>Цена РРЦ, с НДС</t>
        </is>
      </c>
      <c r="K12" s="52" t="inlineStr">
        <is>
          <t>Цена с учетом скидок, с НДС</t>
        </is>
      </c>
      <c r="L12" s="52" t="inlineStr">
        <is>
          <t>Цена с учетом скидок, без НДС</t>
        </is>
      </c>
      <c r="M12" s="50" t="inlineStr">
        <is>
          <t>Новинка</t>
        </is>
      </c>
      <c r="N12" s="50" t="inlineStr">
        <is>
          <t>Мин. норма отпуска</t>
        </is>
      </c>
      <c r="O12" s="50" t="inlineStr">
        <is>
          <t>Кол-во в упаковке</t>
        </is>
      </c>
      <c r="P12" s="50" t="inlineStr">
        <is>
          <t>Кол-во в трансп. коробке</t>
        </is>
      </c>
      <c r="Q12" s="50" t="inlineStr">
        <is>
          <t>1 уровень иерархии</t>
        </is>
      </c>
      <c r="R12" s="50" t="inlineStr">
        <is>
          <t>2 уровень иерархии</t>
        </is>
      </c>
      <c r="S12" s="50" t="inlineStr">
        <is>
          <t>3 уровень иерархии</t>
        </is>
      </c>
      <c r="T12" s="50" t="inlineStr">
        <is>
          <t>4 уровень иерархии</t>
        </is>
      </c>
      <c r="U12" s="50" t="inlineStr">
        <is>
          <t>Статус товара</t>
        </is>
      </c>
      <c r="V12" s="50" t="inlineStr">
        <is>
          <t>Серия номенклатуры</t>
        </is>
      </c>
      <c r="W12" s="50" t="inlineStr">
        <is>
          <t>Ускоренная доставка</t>
        </is>
      </c>
      <c r="X12" s="50" t="inlineStr">
        <is>
          <t>Вес баз. ед.</t>
        </is>
      </c>
      <c r="Y12" s="50" t="inlineStr">
        <is>
          <t>Объем баз. ед.</t>
        </is>
      </c>
      <c r="Z12" s="50" t="inlineStr">
        <is>
          <t>Сумма</t>
        </is>
      </c>
      <c r="AA12" s="50" t="inlineStr">
        <is>
          <t>Вес</t>
        </is>
      </c>
      <c r="AB12" s="50" t="inlineStr">
        <is>
          <t>Объем</t>
        </is>
      </c>
    </row>
    <row r="13" ht="75" customFormat="1" customHeight="1" s="93">
      <c r="A13" s="81" t="inlineStr">
        <is>
          <t>TPL-3001-1X060</t>
        </is>
      </c>
      <c r="B13" s="82" t="inlineStr">
        <is>
          <t>Светильник пылевлагозащищенный ДСП-3001 под LED лампу 1хT8 600мм EKF PROxima</t>
        </is>
      </c>
      <c r="C13" s="140" t="inlineStr">
        <is>
          <t>https://cdn.ekfgroup.com/unsafe/fit-in/102x102/center/filters:format(png)/products/F82B5D8285AA9B66C85F49C78042540D.jpg</t>
        </is>
      </c>
      <c r="D13" s="140" t="n"/>
      <c r="E13" s="83" t="n"/>
      <c r="F13" s="84" t="inlineStr">
        <is>
          <t>шт</t>
        </is>
      </c>
      <c r="G13" s="85" t="n">
        <v>1134.92</v>
      </c>
      <c r="H13" s="85" t="n">
        <v>930.26</v>
      </c>
      <c r="I13" s="85">
        <f>G13-(36 *G13/100)</f>
        <v/>
      </c>
      <c r="J13" s="85">
        <f>G13-(25 *G13/100)</f>
        <v/>
      </c>
      <c r="K13" s="86">
        <f>IF(G13="","",G13*(1-$G$4))</f>
        <v/>
      </c>
      <c r="L13" s="86">
        <f>IF(H13="","",H13*(1-$G$4))</f>
        <v/>
      </c>
      <c r="M13" s="85" t="inlineStr">
        <is>
          <t>Нет</t>
        </is>
      </c>
      <c r="N13" s="87" t="n">
        <v>1</v>
      </c>
      <c r="O13" s="87" t="n">
        <v>1</v>
      </c>
      <c r="P13" s="87" t="n">
        <v>12</v>
      </c>
      <c r="Q13" s="88" t="inlineStr">
        <is>
          <t>35 Светотехника</t>
        </is>
      </c>
      <c r="R13" s="88" t="inlineStr">
        <is>
          <t>35.01 Промышленное освещение</t>
        </is>
      </c>
      <c r="S13" s="88" t="inlineStr">
        <is>
          <t>35.01.01 Светильники пылевлагозащищенные линейные</t>
        </is>
      </c>
      <c r="T13" s="88" t="n"/>
      <c r="U13" s="84" t="inlineStr">
        <is>
          <t>Регулярная</t>
        </is>
      </c>
      <c r="V13" s="84" t="inlineStr">
        <is>
          <t>Luma</t>
        </is>
      </c>
      <c r="W13" s="89" t="inlineStr"/>
      <c r="X13" s="90" t="n">
        <v>0.383</v>
      </c>
      <c r="Y13" s="91" t="n">
        <v>0.002416</v>
      </c>
      <c r="Z13" s="85">
        <f>IF(OR(E13="",K13=""),"",E13*K13)</f>
        <v/>
      </c>
      <c r="AA13" s="85">
        <f>IF(OR(E13="",X13=""),"",X13*E13)</f>
        <v/>
      </c>
      <c r="AB13" s="92">
        <f>IF(OR(E13="",Y13=""),"",E13*Y13)</f>
        <v/>
      </c>
    </row>
    <row r="14" ht="75" customHeight="1" s="127">
      <c r="A14" s="81" t="inlineStr">
        <is>
          <t>TPL-3002-2X060</t>
        </is>
      </c>
      <c r="B14" s="82" t="inlineStr">
        <is>
          <t>Светильник пылевлагозащищенный ДСП-3002 под LED лампу 2хT8 600мм EKF PROxima</t>
        </is>
      </c>
      <c r="C14" s="141" t="inlineStr">
        <is>
          <t>https://cdn.ekfgroup.com/unsafe/fit-in/102x102/center/filters:format(png)/products/A1DACF11F19CFFE4211898172CACAFF8.jpg</t>
        </is>
      </c>
      <c r="D14" s="141" t="n"/>
      <c r="E14" s="83" t="n"/>
      <c r="F14" s="84" t="inlineStr">
        <is>
          <t>шт</t>
        </is>
      </c>
      <c r="G14" s="85" t="n">
        <v>1463.25</v>
      </c>
      <c r="H14" s="85" t="n">
        <v>1199.39</v>
      </c>
      <c r="I14" s="85">
        <f>G14-(36 *G14/100)</f>
        <v/>
      </c>
      <c r="J14" s="85">
        <f>G14-(25 *G14/100)</f>
        <v/>
      </c>
      <c r="K14" s="86">
        <f>IF(G14="","",G14*(1-$G$4))</f>
        <v/>
      </c>
      <c r="L14" s="86">
        <f>IF(H14="","",H14*(1-$G$4))</f>
        <v/>
      </c>
      <c r="M14" s="85" t="inlineStr">
        <is>
          <t>Нет</t>
        </is>
      </c>
      <c r="N14" s="87" t="n">
        <v>1</v>
      </c>
      <c r="O14" s="87" t="n">
        <v>1</v>
      </c>
      <c r="P14" s="87" t="n">
        <v>8</v>
      </c>
      <c r="Q14" s="88" t="inlineStr">
        <is>
          <t>35 Светотехника</t>
        </is>
      </c>
      <c r="R14" s="88" t="inlineStr">
        <is>
          <t>35.01 Промышленное освещение</t>
        </is>
      </c>
      <c r="S14" s="88" t="inlineStr">
        <is>
          <t>35.01.01 Светильники пылевлагозащищенные линейные</t>
        </is>
      </c>
      <c r="T14" s="88" t="n"/>
      <c r="U14" s="84" t="inlineStr">
        <is>
          <t>Регулярная</t>
        </is>
      </c>
      <c r="V14" s="84" t="inlineStr">
        <is>
          <t>Luma</t>
        </is>
      </c>
      <c r="W14" s="89" t="inlineStr"/>
      <c r="X14" s="90" t="n">
        <v>0.474</v>
      </c>
      <c r="Y14" s="91" t="n">
        <v>0.003875</v>
      </c>
      <c r="Z14" s="85">
        <f>IF(OR(E14="",K14=""),"",E14*K14)</f>
        <v/>
      </c>
      <c r="AA14" s="85">
        <f>IF(OR(E14="",X14=""),"",X14*E14)</f>
        <v/>
      </c>
      <c r="AB14" s="92">
        <f>IF(OR(E14="",Y14=""),"",E14*Y14)</f>
        <v/>
      </c>
    </row>
    <row r="15" ht="75" customHeight="1" s="127">
      <c r="A15" s="81" t="inlineStr">
        <is>
          <t>TPL-3003-1X120</t>
        </is>
      </c>
      <c r="B15" s="82" t="inlineStr">
        <is>
          <t>Светильник пылевлагозащищенный ДСП-3003 под LED лампу 1хT8 1200мм EKF PROxima</t>
        </is>
      </c>
      <c r="C15" s="141" t="inlineStr">
        <is>
          <t>https://cdn.ekfgroup.com/unsafe/fit-in/102x102/center/filters:format(png)/products/6A6E813CEC869439EEC45A4690E85F8D.jpg</t>
        </is>
      </c>
      <c r="D15" s="141" t="n"/>
      <c r="E15" s="83" t="n"/>
      <c r="F15" s="84" t="inlineStr">
        <is>
          <t>шт</t>
        </is>
      </c>
      <c r="G15" s="85" t="n">
        <v>1773.69</v>
      </c>
      <c r="H15" s="85" t="n">
        <v>1453.84</v>
      </c>
      <c r="I15" s="85">
        <f>G15-(36 *G15/100)</f>
        <v/>
      </c>
      <c r="J15" s="85">
        <f>G15-(25 *G15/100)</f>
        <v/>
      </c>
      <c r="K15" s="86">
        <f>IF(G15="","",G15*(1-$G$4))</f>
        <v/>
      </c>
      <c r="L15" s="86">
        <f>IF(H15="","",H15*(1-$G$4))</f>
        <v/>
      </c>
      <c r="M15" s="85" t="inlineStr">
        <is>
          <t>Нет</t>
        </is>
      </c>
      <c r="N15" s="87" t="n">
        <v>1</v>
      </c>
      <c r="O15" s="87" t="n">
        <v>1</v>
      </c>
      <c r="P15" s="87" t="n">
        <v>12</v>
      </c>
      <c r="Q15" s="88" t="inlineStr">
        <is>
          <t>35 Светотехника</t>
        </is>
      </c>
      <c r="R15" s="88" t="inlineStr">
        <is>
          <t>35.01 Промышленное освещение</t>
        </is>
      </c>
      <c r="S15" s="88" t="inlineStr">
        <is>
          <t>35.01.01 Светильники пылевлагозащищенные линейные</t>
        </is>
      </c>
      <c r="T15" s="88" t="n"/>
      <c r="U15" s="84" t="inlineStr">
        <is>
          <t>Регулярная</t>
        </is>
      </c>
      <c r="V15" s="84" t="inlineStr">
        <is>
          <t>Luma</t>
        </is>
      </c>
      <c r="W15" s="89" t="inlineStr"/>
      <c r="X15" s="90" t="n">
        <v>0.652</v>
      </c>
      <c r="Y15" s="91" t="n">
        <v>0.004953</v>
      </c>
      <c r="Z15" s="85">
        <f>IF(OR(E15="",K15=""),"",E15*K15)</f>
        <v/>
      </c>
      <c r="AA15" s="85">
        <f>IF(OR(E15="",X15=""),"",X15*E15)</f>
        <v/>
      </c>
      <c r="AB15" s="92">
        <f>IF(OR(E15="",Y15=""),"",E15*Y15)</f>
        <v/>
      </c>
    </row>
    <row r="16" ht="75" customHeight="1" s="127">
      <c r="A16" s="81" t="inlineStr">
        <is>
          <t>TPL-3004-2x120</t>
        </is>
      </c>
      <c r="B16" s="82" t="inlineStr">
        <is>
          <t>Светильник пылевлагозащищенный ДСП-3004 под LED лампу 2хT8 1200мм EKF PROxima</t>
        </is>
      </c>
      <c r="C16" s="141" t="inlineStr">
        <is>
          <t>https://cdn.ekfgroup.com/unsafe/fit-in/102x102/center/filters:format(png)/products/5750D3F696175887B5DDC70DCD1323D1.jpg</t>
        </is>
      </c>
      <c r="D16" s="141" t="n"/>
      <c r="E16" s="83" t="n"/>
      <c r="F16" s="84" t="inlineStr">
        <is>
          <t>шт</t>
        </is>
      </c>
      <c r="G16" s="85" t="n">
        <v>1753.87</v>
      </c>
      <c r="H16" s="85" t="n">
        <v>1437.6</v>
      </c>
      <c r="I16" s="85">
        <f>G16-(36 *G16/100)</f>
        <v/>
      </c>
      <c r="J16" s="85">
        <f>G16-(25 *G16/100)</f>
        <v/>
      </c>
      <c r="K16" s="86">
        <f>IF(G16="","",G16*(1-$G$4))</f>
        <v/>
      </c>
      <c r="L16" s="86">
        <f>IF(H16="","",H16*(1-$G$4))</f>
        <v/>
      </c>
      <c r="M16" s="85" t="inlineStr">
        <is>
          <t>Нет</t>
        </is>
      </c>
      <c r="N16" s="87" t="n">
        <v>1</v>
      </c>
      <c r="O16" s="87" t="n">
        <v>1</v>
      </c>
      <c r="P16" s="87" t="n">
        <v>8</v>
      </c>
      <c r="Q16" s="88" t="inlineStr">
        <is>
          <t>35 Светотехника</t>
        </is>
      </c>
      <c r="R16" s="88" t="inlineStr">
        <is>
          <t>35.01 Промышленное освещение</t>
        </is>
      </c>
      <c r="S16" s="88" t="inlineStr">
        <is>
          <t>35.01.01 Светильники пылевлагозащищенные линейные</t>
        </is>
      </c>
      <c r="T16" s="88" t="n"/>
      <c r="U16" s="84" t="inlineStr">
        <is>
          <t>Регулярная</t>
        </is>
      </c>
      <c r="V16" s="84" t="inlineStr">
        <is>
          <t>Luma</t>
        </is>
      </c>
      <c r="W16" s="89" t="inlineStr"/>
      <c r="X16" s="90" t="n">
        <v>0.65</v>
      </c>
      <c r="Y16" s="91" t="n">
        <v>0.005144</v>
      </c>
      <c r="Z16" s="85">
        <f>IF(OR(E16="",K16=""),"",E16*K16)</f>
        <v/>
      </c>
      <c r="AA16" s="85">
        <f>IF(OR(E16="",X16=""),"",X16*E16)</f>
        <v/>
      </c>
      <c r="AB16" s="92">
        <f>IF(OR(E16="",Y16=""),"",E16*Y16)</f>
        <v/>
      </c>
    </row>
    <row r="17" ht="75" customHeight="1" s="127">
      <c r="A17" s="81" t="inlineStr">
        <is>
          <t>TPL-1001-18-4000</t>
        </is>
      </c>
      <c r="B17" s="82" t="inlineStr">
        <is>
          <t>Светильник светодиодный пылевлагозащищенный ДСП-1001 18Вт 4000К IP65 600мм EKF PROxima</t>
        </is>
      </c>
      <c r="C17" s="141" t="inlineStr">
        <is>
          <t>https://cdn.ekfgroup.com/unsafe/fit-in/102x102/center/filters:format(png)/products/6527EA566710439C8515611C0176F4DF.jpg</t>
        </is>
      </c>
      <c r="D17" s="141" t="n"/>
      <c r="E17" s="83" t="n"/>
      <c r="F17" s="84" t="inlineStr">
        <is>
          <t>шт</t>
        </is>
      </c>
      <c r="G17" s="85" t="n">
        <v>1277.24</v>
      </c>
      <c r="H17" s="85" t="n">
        <v>1046.92</v>
      </c>
      <c r="I17" s="85">
        <f>G17-(36 *G17/100)</f>
        <v/>
      </c>
      <c r="J17" s="85">
        <f>G17-(25 *G17/100)</f>
        <v/>
      </c>
      <c r="K17" s="86">
        <f>IF(G17="","",G17*(1-$G$4))</f>
        <v/>
      </c>
      <c r="L17" s="86">
        <f>IF(H17="","",H17*(1-$G$4))</f>
        <v/>
      </c>
      <c r="M17" s="85" t="inlineStr">
        <is>
          <t>Нет</t>
        </is>
      </c>
      <c r="N17" s="87" t="n">
        <v>1</v>
      </c>
      <c r="O17" s="87" t="n">
        <v>1</v>
      </c>
      <c r="P17" s="87" t="n">
        <v>20</v>
      </c>
      <c r="Q17" s="88" t="inlineStr">
        <is>
          <t>35 Светотехника</t>
        </is>
      </c>
      <c r="R17" s="88" t="inlineStr">
        <is>
          <t>35.01 Промышленное освещение</t>
        </is>
      </c>
      <c r="S17" s="88" t="inlineStr">
        <is>
          <t>35.01.01 Светильники пылевлагозащищенные линейные</t>
        </is>
      </c>
      <c r="T17" s="88" t="n"/>
      <c r="U17" s="84" t="inlineStr">
        <is>
          <t>Регулярная</t>
        </is>
      </c>
      <c r="V17" s="84" t="inlineStr">
        <is>
          <t>Luma</t>
        </is>
      </c>
      <c r="W17" s="89" t="inlineStr"/>
      <c r="X17" s="90" t="n">
        <v>0.166</v>
      </c>
      <c r="Y17" s="91" t="n">
        <v>0.001447</v>
      </c>
      <c r="Z17" s="85">
        <f>IF(OR(E17="",K17=""),"",E17*K17)</f>
        <v/>
      </c>
      <c r="AA17" s="85">
        <f>IF(OR(E17="",X17=""),"",X17*E17)</f>
        <v/>
      </c>
      <c r="AB17" s="92">
        <f>IF(OR(E17="",Y17=""),"",E17*Y17)</f>
        <v/>
      </c>
    </row>
    <row r="18" ht="75" customHeight="1" s="127">
      <c r="A18" s="81" t="inlineStr">
        <is>
          <t>TPL-1002-18-6500</t>
        </is>
      </c>
      <c r="B18" s="82" t="inlineStr">
        <is>
          <t>Светильник светодиодный пылевлагозащищенный ДСП-1002 18Вт 6500К IP65 600мм EKF PROxima</t>
        </is>
      </c>
      <c r="C18" s="141" t="inlineStr">
        <is>
          <t>https://cdn.ekfgroup.com/unsafe/fit-in/102x102/center/filters:format(png)/products/6527EA566710439C8515611C0176F4DF.jpg</t>
        </is>
      </c>
      <c r="D18" s="141" t="n"/>
      <c r="E18" s="83" t="n"/>
      <c r="F18" s="84" t="inlineStr">
        <is>
          <t>шт</t>
        </is>
      </c>
      <c r="G18" s="85" t="n">
        <v>1277.24</v>
      </c>
      <c r="H18" s="85" t="n">
        <v>1046.92</v>
      </c>
      <c r="I18" s="85">
        <f>G18-(36 *G18/100)</f>
        <v/>
      </c>
      <c r="J18" s="85">
        <f>G18-(25 *G18/100)</f>
        <v/>
      </c>
      <c r="K18" s="86">
        <f>IF(G18="","",G18*(1-$G$4))</f>
        <v/>
      </c>
      <c r="L18" s="86">
        <f>IF(H18="","",H18*(1-$G$4))</f>
        <v/>
      </c>
      <c r="M18" s="85" t="inlineStr">
        <is>
          <t>Нет</t>
        </is>
      </c>
      <c r="N18" s="87" t="n">
        <v>1</v>
      </c>
      <c r="O18" s="87" t="n">
        <v>1</v>
      </c>
      <c r="P18" s="87" t="n">
        <v>20</v>
      </c>
      <c r="Q18" s="88" t="inlineStr">
        <is>
          <t>35 Светотехника</t>
        </is>
      </c>
      <c r="R18" s="88" t="inlineStr">
        <is>
          <t>35.01 Промышленное освещение</t>
        </is>
      </c>
      <c r="S18" s="88" t="inlineStr">
        <is>
          <t>35.01.01 Светильники пылевлагозащищенные линейные</t>
        </is>
      </c>
      <c r="T18" s="88" t="n"/>
      <c r="U18" s="84" t="inlineStr">
        <is>
          <t>Регулярная</t>
        </is>
      </c>
      <c r="V18" s="84" t="inlineStr">
        <is>
          <t>Luma</t>
        </is>
      </c>
      <c r="W18" s="89" t="inlineStr"/>
      <c r="X18" s="90" t="n">
        <v>0.155</v>
      </c>
      <c r="Y18" s="91" t="n">
        <v>0.001383</v>
      </c>
      <c r="Z18" s="85">
        <f>IF(OR(E18="",K18=""),"",E18*K18)</f>
        <v/>
      </c>
      <c r="AA18" s="85">
        <f>IF(OR(E18="",X18=""),"",X18*E18)</f>
        <v/>
      </c>
      <c r="AB18" s="92">
        <f>IF(OR(E18="",Y18=""),"",E18*Y18)</f>
        <v/>
      </c>
    </row>
    <row r="19" ht="75" customHeight="1" s="127">
      <c r="A19" s="81" t="inlineStr">
        <is>
          <t>TPL-1003-36-4000</t>
        </is>
      </c>
      <c r="B19" s="82" t="inlineStr">
        <is>
          <t>Светильник светодиодный пылевлагозащищенный ДСП-1003 36Вт 4000К IP65 1200мм EKF PROxima</t>
        </is>
      </c>
      <c r="C19" s="141" t="inlineStr">
        <is>
          <t>https://cdn.ekfgroup.com/unsafe/fit-in/102x102/center/filters:format(png)/products/9C3D7AEF9EE8689F7C59CC709660746D.jpg</t>
        </is>
      </c>
      <c r="D19" s="141" t="n"/>
      <c r="E19" s="83" t="n"/>
      <c r="F19" s="84" t="inlineStr">
        <is>
          <t>шт</t>
        </is>
      </c>
      <c r="G19" s="85" t="n">
        <v>1822.56</v>
      </c>
      <c r="H19" s="85" t="n">
        <v>1493.9</v>
      </c>
      <c r="I19" s="85">
        <f>G19-(36 *G19/100)</f>
        <v/>
      </c>
      <c r="J19" s="85">
        <f>G19-(25 *G19/100)</f>
        <v/>
      </c>
      <c r="K19" s="86">
        <f>IF(G19="","",G19*(1-$G$4))</f>
        <v/>
      </c>
      <c r="L19" s="86">
        <f>IF(H19="","",H19*(1-$G$4))</f>
        <v/>
      </c>
      <c r="M19" s="85" t="inlineStr">
        <is>
          <t>Нет</t>
        </is>
      </c>
      <c r="N19" s="87" t="n">
        <v>1</v>
      </c>
      <c r="O19" s="87" t="n">
        <v>1</v>
      </c>
      <c r="P19" s="87" t="n">
        <v>20</v>
      </c>
      <c r="Q19" s="88" t="inlineStr">
        <is>
          <t>35 Светотехника</t>
        </is>
      </c>
      <c r="R19" s="88" t="inlineStr">
        <is>
          <t>35.01 Промышленное освещение</t>
        </is>
      </c>
      <c r="S19" s="88" t="inlineStr">
        <is>
          <t>35.01.01 Светильники пылевлагозащищенные линейные</t>
        </is>
      </c>
      <c r="T19" s="88" t="n"/>
      <c r="U19" s="84" t="inlineStr">
        <is>
          <t>Регулярная</t>
        </is>
      </c>
      <c r="V19" s="84" t="inlineStr">
        <is>
          <t>Luma</t>
        </is>
      </c>
      <c r="W19" s="89" t="inlineStr"/>
      <c r="X19" s="90" t="n">
        <v>0.27</v>
      </c>
      <c r="Y19" s="91" t="n">
        <v>0.00258</v>
      </c>
      <c r="Z19" s="85">
        <f>IF(OR(E19="",K19=""),"",E19*K19)</f>
        <v/>
      </c>
      <c r="AA19" s="85">
        <f>IF(OR(E19="",X19=""),"",X19*E19)</f>
        <v/>
      </c>
      <c r="AB19" s="92">
        <f>IF(OR(E19="",Y19=""),"",E19*Y19)</f>
        <v/>
      </c>
    </row>
    <row r="20" ht="75" customHeight="1" s="127">
      <c r="A20" s="81" t="inlineStr">
        <is>
          <t>TPL-1004-36-6500</t>
        </is>
      </c>
      <c r="B20" s="82" t="inlineStr">
        <is>
          <t>Светильник светодиодный пылевлагозащищенный ДСП-1004 36Вт 6500К IP65 1200мм EKF PROxima</t>
        </is>
      </c>
      <c r="C20" s="141" t="inlineStr">
        <is>
          <t>https://cdn.ekfgroup.com/unsafe/fit-in/102x102/center/filters:format(png)/products/9C3D7AEF9EE8689F7C59CC709660746D.jpg</t>
        </is>
      </c>
      <c r="D20" s="141" t="n"/>
      <c r="E20" s="83" t="n"/>
      <c r="F20" s="84" t="inlineStr">
        <is>
          <t>шт</t>
        </is>
      </c>
      <c r="G20" s="85" t="n">
        <v>1822.56</v>
      </c>
      <c r="H20" s="85" t="n">
        <v>1493.9</v>
      </c>
      <c r="I20" s="85">
        <f>G20-(36 *G20/100)</f>
        <v/>
      </c>
      <c r="J20" s="85">
        <f>G20-(25 *G20/100)</f>
        <v/>
      </c>
      <c r="K20" s="86">
        <f>IF(G20="","",G20*(1-$G$4))</f>
        <v/>
      </c>
      <c r="L20" s="86">
        <f>IF(H20="","",H20*(1-$G$4))</f>
        <v/>
      </c>
      <c r="M20" s="85" t="inlineStr">
        <is>
          <t>Нет</t>
        </is>
      </c>
      <c r="N20" s="87" t="n">
        <v>1</v>
      </c>
      <c r="O20" s="87" t="n">
        <v>1</v>
      </c>
      <c r="P20" s="87" t="n">
        <v>20</v>
      </c>
      <c r="Q20" s="88" t="inlineStr">
        <is>
          <t>35 Светотехника</t>
        </is>
      </c>
      <c r="R20" s="88" t="inlineStr">
        <is>
          <t>35.01 Промышленное освещение</t>
        </is>
      </c>
      <c r="S20" s="88" t="inlineStr">
        <is>
          <t>35.01.01 Светильники пылевлагозащищенные линейные</t>
        </is>
      </c>
      <c r="T20" s="88" t="n"/>
      <c r="U20" s="84" t="inlineStr">
        <is>
          <t>Регулярная</t>
        </is>
      </c>
      <c r="V20" s="84" t="inlineStr">
        <is>
          <t>Luma</t>
        </is>
      </c>
      <c r="W20" s="89" t="inlineStr"/>
      <c r="X20" s="90" t="n">
        <v>0.281</v>
      </c>
      <c r="Y20" s="91" t="n">
        <v>0.002133</v>
      </c>
      <c r="Z20" s="85">
        <f>IF(OR(E20="",K20=""),"",E20*K20)</f>
        <v/>
      </c>
      <c r="AA20" s="85">
        <f>IF(OR(E20="",X20=""),"",X20*E20)</f>
        <v/>
      </c>
      <c r="AB20" s="92">
        <f>IF(OR(E20="",Y20=""),"",E20*Y20)</f>
        <v/>
      </c>
    </row>
    <row r="21" ht="75" customHeight="1" s="127">
      <c r="A21" s="81" t="inlineStr">
        <is>
          <t>TPL-1005-36-4000-L</t>
        </is>
      </c>
      <c r="B21" s="82" t="inlineStr">
        <is>
          <t>Светильник светодиодный пылевлагозащищенный ДСП-1005-L 36Вт 4000К IP65 1200мм EKF PROxima</t>
        </is>
      </c>
      <c r="C21" s="141" t="inlineStr">
        <is>
          <t>https://cdn.ekfgroup.com/unsafe/fit-in/102x102/center/filters:format(png)/products/9E2C2966504AABBAAF6AD04E9D8F47E5.jpg</t>
        </is>
      </c>
      <c r="D21" s="141" t="n"/>
      <c r="E21" s="83" t="n"/>
      <c r="F21" s="84" t="inlineStr">
        <is>
          <t>шт</t>
        </is>
      </c>
      <c r="G21" s="85" t="n">
        <v>2296.14</v>
      </c>
      <c r="H21" s="85" t="n">
        <v>1882.08</v>
      </c>
      <c r="I21" s="85">
        <f>G21-(36 *G21/100)</f>
        <v/>
      </c>
      <c r="J21" s="85">
        <f>G21-(25 *G21/100)</f>
        <v/>
      </c>
      <c r="K21" s="86">
        <f>IF(G21="","",G21*(1-$G$4))</f>
        <v/>
      </c>
      <c r="L21" s="86">
        <f>IF(H21="","",H21*(1-$G$4))</f>
        <v/>
      </c>
      <c r="M21" s="85" t="inlineStr">
        <is>
          <t>Нет</t>
        </is>
      </c>
      <c r="N21" s="87" t="n">
        <v>1</v>
      </c>
      <c r="O21" s="87" t="n">
        <v>1</v>
      </c>
      <c r="P21" s="87" t="n">
        <v>20</v>
      </c>
      <c r="Q21" s="88" t="inlineStr">
        <is>
          <t>35 Светотехника</t>
        </is>
      </c>
      <c r="R21" s="88" t="inlineStr">
        <is>
          <t>35.01 Промышленное освещение</t>
        </is>
      </c>
      <c r="S21" s="88" t="inlineStr">
        <is>
          <t>35.01.01 Светильники пылевлагозащищенные линейные</t>
        </is>
      </c>
      <c r="T21" s="88" t="n"/>
      <c r="U21" s="84" t="inlineStr">
        <is>
          <t>Регулярная</t>
        </is>
      </c>
      <c r="V21" s="84" t="inlineStr">
        <is>
          <t>Luma</t>
        </is>
      </c>
      <c r="W21" s="89" t="inlineStr"/>
      <c r="X21" s="90" t="n">
        <v>0.317</v>
      </c>
      <c r="Y21" s="91" t="n">
        <v>0.002196</v>
      </c>
      <c r="Z21" s="85">
        <f>IF(OR(E21="",K21=""),"",E21*K21)</f>
        <v/>
      </c>
      <c r="AA21" s="85">
        <f>IF(OR(E21="",X21=""),"",X21*E21)</f>
        <v/>
      </c>
      <c r="AB21" s="92">
        <f>IF(OR(E21="",Y21=""),"",E21*Y21)</f>
        <v/>
      </c>
    </row>
    <row r="22" ht="75" customHeight="1" s="127">
      <c r="A22" s="81" t="inlineStr">
        <is>
          <t>TPL-1006-36-6500-L</t>
        </is>
      </c>
      <c r="B22" s="82" t="inlineStr">
        <is>
          <t>Светильник светодиодный пылевлагозащищенный ДСП-1006-L 36Вт 6500К IP65 1200мм EKF PROxima</t>
        </is>
      </c>
      <c r="C22" s="141" t="inlineStr">
        <is>
          <t>https://cdn.ekfgroup.com/unsafe/fit-in/102x102/center/filters:format(png)/products/9E2C2966504AABBAAF6AD04E9D8F47E5.jpg</t>
        </is>
      </c>
      <c r="D22" s="141" t="n"/>
      <c r="E22" s="83" t="n"/>
      <c r="F22" s="84" t="inlineStr">
        <is>
          <t>шт</t>
        </is>
      </c>
      <c r="G22" s="85" t="n">
        <v>2296.14</v>
      </c>
      <c r="H22" s="85" t="n">
        <v>1882.08</v>
      </c>
      <c r="I22" s="85">
        <f>G22-(36 *G22/100)</f>
        <v/>
      </c>
      <c r="J22" s="85">
        <f>G22-(25 *G22/100)</f>
        <v/>
      </c>
      <c r="K22" s="86">
        <f>IF(G22="","",G22*(1-$G$4))</f>
        <v/>
      </c>
      <c r="L22" s="86">
        <f>IF(H22="","",H22*(1-$G$4))</f>
        <v/>
      </c>
      <c r="M22" s="85" t="inlineStr">
        <is>
          <t>Нет</t>
        </is>
      </c>
      <c r="N22" s="87" t="n">
        <v>1</v>
      </c>
      <c r="O22" s="87" t="n">
        <v>1</v>
      </c>
      <c r="P22" s="87" t="n">
        <v>20</v>
      </c>
      <c r="Q22" s="88" t="inlineStr">
        <is>
          <t>35 Светотехника</t>
        </is>
      </c>
      <c r="R22" s="88" t="inlineStr">
        <is>
          <t>35.01 Промышленное освещение</t>
        </is>
      </c>
      <c r="S22" s="88" t="inlineStr">
        <is>
          <t>35.01.01 Светильники пылевлагозащищенные линейные</t>
        </is>
      </c>
      <c r="T22" s="88" t="n"/>
      <c r="U22" s="84" t="inlineStr">
        <is>
          <t>Регулярная</t>
        </is>
      </c>
      <c r="V22" s="84" t="inlineStr">
        <is>
          <t>Luma</t>
        </is>
      </c>
      <c r="W22" s="89" t="inlineStr"/>
      <c r="X22" s="90" t="n">
        <v>0.29</v>
      </c>
      <c r="Y22" s="91" t="n">
        <v>0.002646</v>
      </c>
      <c r="Z22" s="85">
        <f>IF(OR(E22="",K22=""),"",E22*K22)</f>
        <v/>
      </c>
      <c r="AA22" s="85">
        <f>IF(OR(E22="",X22=""),"",X22*E22)</f>
        <v/>
      </c>
      <c r="AB22" s="92">
        <f>IF(OR(E22="",Y22=""),"",E22*Y22)</f>
        <v/>
      </c>
    </row>
    <row r="23" ht="75" customHeight="1" s="127">
      <c r="A23" s="81" t="inlineStr">
        <is>
          <t>TPL-1007-18-4000-A</t>
        </is>
      </c>
      <c r="B23" s="82" t="inlineStr">
        <is>
          <t>Светильник светодиодный пылевлагозащищенный ДСП-1007 Айсберг-Э 18Вт 4000К IP65 600мм EKF PROxima</t>
        </is>
      </c>
      <c r="C23" s="141" t="inlineStr">
        <is>
          <t>https://cdn.ekfgroup.com/unsafe/fit-in/102x102/center/filters:format(png)/products/7AA7A56756A1A44DCF8AFFA6488768BC.jpg</t>
        </is>
      </c>
      <c r="D23" s="141" t="n"/>
      <c r="E23" s="83" t="n"/>
      <c r="F23" s="84" t="inlineStr">
        <is>
          <t>шт</t>
        </is>
      </c>
      <c r="G23" s="85" t="n">
        <v>2195.67</v>
      </c>
      <c r="H23" s="85" t="n">
        <v>1799.73</v>
      </c>
      <c r="I23" s="85">
        <f>G23-(36 *G23/100)</f>
        <v/>
      </c>
      <c r="J23" s="85">
        <f>G23-(25 *G23/100)</f>
        <v/>
      </c>
      <c r="K23" s="86">
        <f>IF(G23="","",G23*(1-$G$4))</f>
        <v/>
      </c>
      <c r="L23" s="86">
        <f>IF(H23="","",H23*(1-$G$4))</f>
        <v/>
      </c>
      <c r="M23" s="85" t="inlineStr">
        <is>
          <t>Нет</t>
        </is>
      </c>
      <c r="N23" s="87" t="n">
        <v>1</v>
      </c>
      <c r="O23" s="87" t="n">
        <v>1</v>
      </c>
      <c r="P23" s="87" t="n">
        <v>12</v>
      </c>
      <c r="Q23" s="88" t="inlineStr">
        <is>
          <t>35 Светотехника</t>
        </is>
      </c>
      <c r="R23" s="88" t="inlineStr">
        <is>
          <t>35.01 Промышленное освещение</t>
        </is>
      </c>
      <c r="S23" s="88" t="inlineStr">
        <is>
          <t>35.01.01 Светильники пылевлагозащищенные линейные</t>
        </is>
      </c>
      <c r="T23" s="88" t="n"/>
      <c r="U23" s="84" t="inlineStr">
        <is>
          <t>Регулярная</t>
        </is>
      </c>
      <c r="V23" s="84" t="inlineStr">
        <is>
          <t>Luma</t>
        </is>
      </c>
      <c r="W23" s="89" t="inlineStr"/>
      <c r="X23" s="90" t="n">
        <v>0.479</v>
      </c>
      <c r="Y23" s="91" t="n">
        <v>0.002778</v>
      </c>
      <c r="Z23" s="85">
        <f>IF(OR(E23="",K23=""),"",E23*K23)</f>
        <v/>
      </c>
      <c r="AA23" s="85">
        <f>IF(OR(E23="",X23=""),"",X23*E23)</f>
        <v/>
      </c>
      <c r="AB23" s="92">
        <f>IF(OR(E23="",Y23=""),"",E23*Y23)</f>
        <v/>
      </c>
    </row>
    <row r="24" ht="75" customHeight="1" s="127">
      <c r="A24" s="81" t="inlineStr">
        <is>
          <t>TPL-1008-18-6500-A</t>
        </is>
      </c>
      <c r="B24" s="82" t="inlineStr">
        <is>
          <t>Светильник светодиодный пылевлагозащищенный ДСП-1008 Айсберг-Э 18Вт 6500К IP65 600мм EKF PROxima</t>
        </is>
      </c>
      <c r="C24" s="141" t="inlineStr">
        <is>
          <t>https://cdn.ekfgroup.com/unsafe/fit-in/102x102/center/filters:format(png)/products/7AA7A56756A1A44DCF8AFFA6488768BC.jpg</t>
        </is>
      </c>
      <c r="D24" s="141" t="n"/>
      <c r="E24" s="83" t="n"/>
      <c r="F24" s="84" t="inlineStr">
        <is>
          <t>шт</t>
        </is>
      </c>
      <c r="G24" s="85" t="n">
        <v>2195.67</v>
      </c>
      <c r="H24" s="85" t="n">
        <v>1799.73</v>
      </c>
      <c r="I24" s="85">
        <f>G24-(36 *G24/100)</f>
        <v/>
      </c>
      <c r="J24" s="85">
        <f>G24-(25 *G24/100)</f>
        <v/>
      </c>
      <c r="K24" s="86">
        <f>IF(G24="","",G24*(1-$G$4))</f>
        <v/>
      </c>
      <c r="L24" s="86">
        <f>IF(H24="","",H24*(1-$G$4))</f>
        <v/>
      </c>
      <c r="M24" s="85" t="inlineStr">
        <is>
          <t>Нет</t>
        </is>
      </c>
      <c r="N24" s="87" t="n">
        <v>1</v>
      </c>
      <c r="O24" s="87" t="n">
        <v>1</v>
      </c>
      <c r="P24" s="87" t="n">
        <v>12</v>
      </c>
      <c r="Q24" s="88" t="inlineStr">
        <is>
          <t>35 Светотехника</t>
        </is>
      </c>
      <c r="R24" s="88" t="inlineStr">
        <is>
          <t>35.01 Промышленное освещение</t>
        </is>
      </c>
      <c r="S24" s="88" t="inlineStr">
        <is>
          <t>35.01.01 Светильники пылевлагозащищенные линейные</t>
        </is>
      </c>
      <c r="T24" s="88" t="n"/>
      <c r="U24" s="84" t="inlineStr">
        <is>
          <t>Регулярная</t>
        </is>
      </c>
      <c r="V24" s="84" t="inlineStr">
        <is>
          <t>Luma</t>
        </is>
      </c>
      <c r="W24" s="89" t="inlineStr"/>
      <c r="X24" s="90" t="n">
        <v>0.49</v>
      </c>
      <c r="Y24" s="91" t="n">
        <v>0.002916</v>
      </c>
      <c r="Z24" s="85">
        <f>IF(OR(E24="",K24=""),"",E24*K24)</f>
        <v/>
      </c>
      <c r="AA24" s="85">
        <f>IF(OR(E24="",X24=""),"",X24*E24)</f>
        <v/>
      </c>
      <c r="AB24" s="92">
        <f>IF(OR(E24="",Y24=""),"",E24*Y24)</f>
        <v/>
      </c>
    </row>
    <row r="25" ht="75" customHeight="1" s="127">
      <c r="A25" s="81" t="inlineStr">
        <is>
          <t>TPL-1009-36-4000-A</t>
        </is>
      </c>
      <c r="B25" s="82" t="inlineStr">
        <is>
          <t>Светильник светодиодный пылевлагозащищенный ДСП-1009 Айсберг-Э 36Вт 4000К IP65 1200мм EKF PROxima</t>
        </is>
      </c>
      <c r="C25" s="141" t="inlineStr">
        <is>
          <t>https://cdn.ekfgroup.com/unsafe/fit-in/102x102/center/filters:format(png)/products/50C79131E55EB95A69CD6FAB9802A96F.jpg</t>
        </is>
      </c>
      <c r="D25" s="141" t="n"/>
      <c r="E25" s="83" t="n"/>
      <c r="F25" s="84" t="inlineStr">
        <is>
          <t>шт</t>
        </is>
      </c>
      <c r="G25" s="85" t="n">
        <v>3319.41</v>
      </c>
      <c r="H25" s="85" t="n">
        <v>2720.83</v>
      </c>
      <c r="I25" s="85">
        <f>G25-(36 *G25/100)</f>
        <v/>
      </c>
      <c r="J25" s="85">
        <f>G25-(25 *G25/100)</f>
        <v/>
      </c>
      <c r="K25" s="86">
        <f>IF(G25="","",G25*(1-$G$4))</f>
        <v/>
      </c>
      <c r="L25" s="86">
        <f>IF(H25="","",H25*(1-$G$4))</f>
        <v/>
      </c>
      <c r="M25" s="85" t="inlineStr">
        <is>
          <t>Нет</t>
        </is>
      </c>
      <c r="N25" s="87" t="n">
        <v>1</v>
      </c>
      <c r="O25" s="87" t="n">
        <v>1</v>
      </c>
      <c r="P25" s="87" t="n">
        <v>12</v>
      </c>
      <c r="Q25" s="88" t="inlineStr">
        <is>
          <t>35 Светотехника</t>
        </is>
      </c>
      <c r="R25" s="88" t="inlineStr">
        <is>
          <t>35.01 Промышленное освещение</t>
        </is>
      </c>
      <c r="S25" s="88" t="inlineStr">
        <is>
          <t>35.01.01 Светильники пылевлагозащищенные линейные</t>
        </is>
      </c>
      <c r="T25" s="88" t="n"/>
      <c r="U25" s="84" t="inlineStr">
        <is>
          <t>Регулярная</t>
        </is>
      </c>
      <c r="V25" s="84" t="inlineStr">
        <is>
          <t>Luma</t>
        </is>
      </c>
      <c r="W25" s="89" t="inlineStr"/>
      <c r="X25" s="90" t="n">
        <v>0.873</v>
      </c>
      <c r="Y25" s="91" t="n">
        <v>0.00546</v>
      </c>
      <c r="Z25" s="85">
        <f>IF(OR(E25="",K25=""),"",E25*K25)</f>
        <v/>
      </c>
      <c r="AA25" s="85">
        <f>IF(OR(E25="",X25=""),"",X25*E25)</f>
        <v/>
      </c>
      <c r="AB25" s="92">
        <f>IF(OR(E25="",Y25=""),"",E25*Y25)</f>
        <v/>
      </c>
    </row>
    <row r="26" ht="75" customHeight="1" s="127">
      <c r="A26" s="81" t="inlineStr">
        <is>
          <t>TPL-1010-36-6500-A</t>
        </is>
      </c>
      <c r="B26" s="82" t="inlineStr">
        <is>
          <t>Светильник светодиодный пылевлагозащищенный ДСП-1010 Айсберг-Э 36Вт 6500К IP65 1200мм EKF PROxima</t>
        </is>
      </c>
      <c r="C26" s="141" t="inlineStr">
        <is>
          <t>https://cdn.ekfgroup.com/unsafe/fit-in/102x102/center/filters:format(png)/products/50C79131E55EB95A69CD6FAB9802A96F.jpg</t>
        </is>
      </c>
      <c r="D26" s="141" t="n"/>
      <c r="E26" s="83" t="n"/>
      <c r="F26" s="84" t="inlineStr">
        <is>
          <t>шт</t>
        </is>
      </c>
      <c r="G26" s="85" t="n">
        <v>3319.41</v>
      </c>
      <c r="H26" s="85" t="n">
        <v>2720.83</v>
      </c>
      <c r="I26" s="85">
        <f>G26-(36 *G26/100)</f>
        <v/>
      </c>
      <c r="J26" s="85">
        <f>G26-(25 *G26/100)</f>
        <v/>
      </c>
      <c r="K26" s="86">
        <f>IF(G26="","",G26*(1-$G$4))</f>
        <v/>
      </c>
      <c r="L26" s="86">
        <f>IF(H26="","",H26*(1-$G$4))</f>
        <v/>
      </c>
      <c r="M26" s="85" t="inlineStr">
        <is>
          <t>Нет</t>
        </is>
      </c>
      <c r="N26" s="87" t="n">
        <v>1</v>
      </c>
      <c r="O26" s="87" t="n">
        <v>1</v>
      </c>
      <c r="P26" s="87" t="n">
        <v>12</v>
      </c>
      <c r="Q26" s="88" t="inlineStr">
        <is>
          <t>35 Светотехника</t>
        </is>
      </c>
      <c r="R26" s="88" t="inlineStr">
        <is>
          <t>35.01 Промышленное освещение</t>
        </is>
      </c>
      <c r="S26" s="88" t="inlineStr">
        <is>
          <t>35.01.01 Светильники пылевлагозащищенные линейные</t>
        </is>
      </c>
      <c r="T26" s="88" t="n"/>
      <c r="U26" s="84" t="inlineStr">
        <is>
          <t>Регулярная</t>
        </is>
      </c>
      <c r="V26" s="84" t="inlineStr">
        <is>
          <t>Luma</t>
        </is>
      </c>
      <c r="W26" s="89" t="inlineStr"/>
      <c r="X26" s="90" t="n">
        <v>0.89</v>
      </c>
      <c r="Y26" s="91" t="n">
        <v>0.005905</v>
      </c>
      <c r="Z26" s="85">
        <f>IF(OR(E26="",K26=""),"",E26*K26)</f>
        <v/>
      </c>
      <c r="AA26" s="85">
        <f>IF(OR(E26="",X26=""),"",X26*E26)</f>
        <v/>
      </c>
      <c r="AB26" s="92">
        <f>IF(OR(E26="",Y26=""),"",E26*Y26)</f>
        <v/>
      </c>
    </row>
    <row r="27" ht="75" customHeight="1" s="127">
      <c r="A27" s="81" t="inlineStr">
        <is>
          <t>TPL-1011-48-4000-A</t>
        </is>
      </c>
      <c r="B27" s="82" t="inlineStr">
        <is>
          <t>Светильник светодиодный пылевлагозащищенный ДСП-1011 Айсберг 48Вт 4000К IP65 1500мм EKF PROxima</t>
        </is>
      </c>
      <c r="C27" s="141" t="inlineStr">
        <is>
          <t>https://cdn.ekfgroup.com/unsafe/fit-in/102x102/center/filters:format(png)/products/C1DA8F47AFDAE2A9720C29168F1A5176.png</t>
        </is>
      </c>
      <c r="D27" s="141" t="n"/>
      <c r="E27" s="83" t="n"/>
      <c r="F27" s="84" t="inlineStr">
        <is>
          <t>шт</t>
        </is>
      </c>
      <c r="G27" s="85" t="n">
        <v>3705.98</v>
      </c>
      <c r="H27" s="85" t="n">
        <v>3037.69</v>
      </c>
      <c r="I27" s="85">
        <f>G27-(36 *G27/100)</f>
        <v/>
      </c>
      <c r="J27" s="85">
        <f>G27-(25 *G27/100)</f>
        <v/>
      </c>
      <c r="K27" s="86">
        <f>IF(G27="","",G27*(1-$G$4))</f>
        <v/>
      </c>
      <c r="L27" s="86">
        <f>IF(H27="","",H27*(1-$G$4))</f>
        <v/>
      </c>
      <c r="M27" s="85" t="inlineStr">
        <is>
          <t>Нет</t>
        </is>
      </c>
      <c r="N27" s="87" t="n">
        <v>1</v>
      </c>
      <c r="O27" s="87" t="n">
        <v>1</v>
      </c>
      <c r="P27" s="87" t="n">
        <v>12</v>
      </c>
      <c r="Q27" s="88" t="inlineStr">
        <is>
          <t>35 Светотехника</t>
        </is>
      </c>
      <c r="R27" s="88" t="inlineStr">
        <is>
          <t>35.01 Промышленное освещение</t>
        </is>
      </c>
      <c r="S27" s="88" t="inlineStr">
        <is>
          <t>35.01.01 Светильники пылевлагозащищенные линейные</t>
        </is>
      </c>
      <c r="T27" s="88" t="n"/>
      <c r="U27" s="84" t="inlineStr">
        <is>
          <t>Регулярная</t>
        </is>
      </c>
      <c r="V27" s="84" t="inlineStr">
        <is>
          <t>Luma</t>
        </is>
      </c>
      <c r="W27" s="89" t="inlineStr"/>
      <c r="X27" s="90" t="n">
        <v>1.088</v>
      </c>
      <c r="Y27" s="91" t="n">
        <v>0.00735</v>
      </c>
      <c r="Z27" s="85">
        <f>IF(OR(E27="",K27=""),"",E27*K27)</f>
        <v/>
      </c>
      <c r="AA27" s="85">
        <f>IF(OR(E27="",X27=""),"",X27*E27)</f>
        <v/>
      </c>
      <c r="AB27" s="92">
        <f>IF(OR(E27="",Y27=""),"",E27*Y27)</f>
        <v/>
      </c>
    </row>
    <row r="28" ht="75" customHeight="1" s="127">
      <c r="A28" s="81" t="inlineStr">
        <is>
          <t>TPL-1012-48-6500-A</t>
        </is>
      </c>
      <c r="B28" s="82" t="inlineStr">
        <is>
          <t>Светильник светодиодный пылевлагозащищенный ДСП-1012 Айсберг 48Вт 6500К IP65 1500мм EKF PROxima</t>
        </is>
      </c>
      <c r="C28" s="141" t="inlineStr">
        <is>
          <t>https://cdn.ekfgroup.com/unsafe/fit-in/102x102/center/filters:format(png)/products/C1DA8F47AFDAE2A9720C29168F1A5176.png</t>
        </is>
      </c>
      <c r="D28" s="141" t="n"/>
      <c r="E28" s="83" t="n"/>
      <c r="F28" s="84" t="inlineStr">
        <is>
          <t>шт</t>
        </is>
      </c>
      <c r="G28" s="85" t="n">
        <v>3705.98</v>
      </c>
      <c r="H28" s="85" t="n">
        <v>3037.69</v>
      </c>
      <c r="I28" s="85">
        <f>G28-(36 *G28/100)</f>
        <v/>
      </c>
      <c r="J28" s="85">
        <f>G28-(25 *G28/100)</f>
        <v/>
      </c>
      <c r="K28" s="86">
        <f>IF(G28="","",G28*(1-$G$4))</f>
        <v/>
      </c>
      <c r="L28" s="86">
        <f>IF(H28="","",H28*(1-$G$4))</f>
        <v/>
      </c>
      <c r="M28" s="85" t="inlineStr">
        <is>
          <t>Нет</t>
        </is>
      </c>
      <c r="N28" s="87" t="n">
        <v>1</v>
      </c>
      <c r="O28" s="87" t="n">
        <v>1</v>
      </c>
      <c r="P28" s="87" t="n">
        <v>12</v>
      </c>
      <c r="Q28" s="88" t="inlineStr">
        <is>
          <t>35 Светотехника</t>
        </is>
      </c>
      <c r="R28" s="88" t="inlineStr">
        <is>
          <t>35.01 Промышленное освещение</t>
        </is>
      </c>
      <c r="S28" s="88" t="inlineStr">
        <is>
          <t>35.01.01 Светильники пылевлагозащищенные линейные</t>
        </is>
      </c>
      <c r="T28" s="88" t="n"/>
      <c r="U28" s="84" t="inlineStr">
        <is>
          <t>Регулярная</t>
        </is>
      </c>
      <c r="V28" s="84" t="inlineStr">
        <is>
          <t>Luma</t>
        </is>
      </c>
      <c r="W28" s="89" t="inlineStr"/>
      <c r="X28" s="90" t="n">
        <v>1.042</v>
      </c>
      <c r="Y28" s="91" t="n">
        <v>0.006825</v>
      </c>
      <c r="Z28" s="85">
        <f>IF(OR(E28="",K28=""),"",E28*K28)</f>
        <v/>
      </c>
      <c r="AA28" s="85">
        <f>IF(OR(E28="",X28=""),"",X28*E28)</f>
        <v/>
      </c>
      <c r="AB28" s="92">
        <f>IF(OR(E28="",Y28=""),"",E28*Y28)</f>
        <v/>
      </c>
    </row>
    <row r="29" ht="75" customHeight="1" s="127">
      <c r="A29" s="81" t="inlineStr">
        <is>
          <t>TPL-1013A-40-4000-A</t>
        </is>
      </c>
      <c r="B29" s="82" t="inlineStr">
        <is>
          <t>Светильник светодиодный пылевлагозащищенный ДСП-1013А Айсберг 40Вт 4000К IP65 1200мм с блоком аварийного питания EKF PROxima</t>
        </is>
      </c>
      <c r="C29" s="141" t="inlineStr">
        <is>
          <t>https://cdn.ekfgroup.com/unsafe/fit-in/102x102/center/filters:format(png)/products/8C5934D5B9C4ED7FA7D40EB02058156C.jpg</t>
        </is>
      </c>
      <c r="D29" s="141" t="n"/>
      <c r="E29" s="83" t="n"/>
      <c r="F29" s="84" t="inlineStr">
        <is>
          <t>шт</t>
        </is>
      </c>
      <c r="G29" s="85" t="n">
        <v>11633.23</v>
      </c>
      <c r="H29" s="85" t="n">
        <v>9535.43</v>
      </c>
      <c r="I29" s="85">
        <f>G29-(36 *G29/100)</f>
        <v/>
      </c>
      <c r="J29" s="85">
        <f>G29-(25 *G29/100)</f>
        <v/>
      </c>
      <c r="K29" s="86">
        <f>IF(G29="","",G29*(1-$G$4))</f>
        <v/>
      </c>
      <c r="L29" s="86">
        <f>IF(H29="","",H29*(1-$G$4))</f>
        <v/>
      </c>
      <c r="M29" s="85" t="inlineStr">
        <is>
          <t>Нет</t>
        </is>
      </c>
      <c r="N29" s="87" t="n">
        <v>1</v>
      </c>
      <c r="O29" s="87" t="n">
        <v>1</v>
      </c>
      <c r="P29" s="87" t="n">
        <v>12</v>
      </c>
      <c r="Q29" s="88" t="inlineStr">
        <is>
          <t>35 Светотехника</t>
        </is>
      </c>
      <c r="R29" s="88" t="inlineStr">
        <is>
          <t>35.01 Промышленное освещение</t>
        </is>
      </c>
      <c r="S29" s="88" t="inlineStr">
        <is>
          <t>35.01.01 Светильники пылевлагозащищенные линейные</t>
        </is>
      </c>
      <c r="T29" s="88" t="n"/>
      <c r="U29" s="84" t="inlineStr">
        <is>
          <t>Регулярная</t>
        </is>
      </c>
      <c r="V29" s="84" t="inlineStr">
        <is>
          <t>Luma</t>
        </is>
      </c>
      <c r="W29" s="89" t="inlineStr"/>
      <c r="X29" s="90" t="n">
        <v>1.139</v>
      </c>
      <c r="Y29" s="91" t="n">
        <v>0.005032</v>
      </c>
      <c r="Z29" s="85">
        <f>IF(OR(E29="",K29=""),"",E29*K29)</f>
        <v/>
      </c>
      <c r="AA29" s="85">
        <f>IF(OR(E29="",X29=""),"",X29*E29)</f>
        <v/>
      </c>
      <c r="AB29" s="92">
        <f>IF(OR(E29="",Y29=""),"",E29*Y29)</f>
        <v/>
      </c>
    </row>
    <row r="30" ht="75" customHeight="1" s="127">
      <c r="A30" s="81" t="inlineStr">
        <is>
          <t>TPL-1014A-40-6500-A</t>
        </is>
      </c>
      <c r="B30" s="82" t="inlineStr">
        <is>
          <t>Светильник светодиодный пылевлагозащищенный ДСП-1014А Айсберг 40Вт 6500К IP65 1200мм с блоком аварийного питания EKF PROxima</t>
        </is>
      </c>
      <c r="C30" s="141" t="inlineStr">
        <is>
          <t>https://cdn.ekfgroup.com/unsafe/fit-in/102x102/center/filters:format(png)/products/8C5934D5B9C4ED7FA7D40EB02058156C.jpg</t>
        </is>
      </c>
      <c r="D30" s="141" t="n"/>
      <c r="E30" s="83" t="n"/>
      <c r="F30" s="84" t="inlineStr">
        <is>
          <t>шт</t>
        </is>
      </c>
      <c r="G30" s="85" t="n">
        <v>11633.23</v>
      </c>
      <c r="H30" s="85" t="n">
        <v>9535.43</v>
      </c>
      <c r="I30" s="85">
        <f>G30-(36 *G30/100)</f>
        <v/>
      </c>
      <c r="J30" s="85">
        <f>G30-(25 *G30/100)</f>
        <v/>
      </c>
      <c r="K30" s="86">
        <f>IF(G30="","",G30*(1-$G$4))</f>
        <v/>
      </c>
      <c r="L30" s="86">
        <f>IF(H30="","",H30*(1-$G$4))</f>
        <v/>
      </c>
      <c r="M30" s="85" t="inlineStr">
        <is>
          <t>Нет</t>
        </is>
      </c>
      <c r="N30" s="87" t="n">
        <v>1</v>
      </c>
      <c r="O30" s="87" t="n">
        <v>1</v>
      </c>
      <c r="P30" s="87" t="n">
        <v>12</v>
      </c>
      <c r="Q30" s="88" t="inlineStr">
        <is>
          <t>35 Светотехника</t>
        </is>
      </c>
      <c r="R30" s="88" t="inlineStr">
        <is>
          <t>35.01 Промышленное освещение</t>
        </is>
      </c>
      <c r="S30" s="88" t="inlineStr">
        <is>
          <t>35.01.01 Светильники пылевлагозащищенные линейные</t>
        </is>
      </c>
      <c r="T30" s="88" t="n"/>
      <c r="U30" s="84" t="inlineStr">
        <is>
          <t>Регулярная</t>
        </is>
      </c>
      <c r="V30" s="84" t="inlineStr">
        <is>
          <t>Luma</t>
        </is>
      </c>
      <c r="W30" s="89" t="inlineStr"/>
      <c r="X30" s="90" t="n">
        <v>1.04</v>
      </c>
      <c r="Y30" s="91" t="n">
        <v>0.005227</v>
      </c>
      <c r="Z30" s="85">
        <f>IF(OR(E30="",K30=""),"",E30*K30)</f>
        <v/>
      </c>
      <c r="AA30" s="85">
        <f>IF(OR(E30="",X30=""),"",X30*E30)</f>
        <v/>
      </c>
      <c r="AB30" s="92">
        <f>IF(OR(E30="",Y30=""),"",E30*Y30)</f>
        <v/>
      </c>
    </row>
    <row r="31" ht="75" customHeight="1" s="127">
      <c r="A31" s="81" t="inlineStr">
        <is>
          <t>TPL-2001-18-4000</t>
        </is>
      </c>
      <c r="B31" s="82" t="inlineStr">
        <is>
          <t>Светильник светодиодный пылевлагозащищенный ДСП-2001 18Вт 4000К IP66 600мм EKF PROxima</t>
        </is>
      </c>
      <c r="C31" s="141" t="inlineStr">
        <is>
          <t>https://cdn.ekfgroup.com/unsafe/fit-in/102x102/center/filters:format(png)/products/DE902980682B7961B3F0512EC83C9FC8.jpg</t>
        </is>
      </c>
      <c r="D31" s="141" t="n"/>
      <c r="E31" s="83" t="n"/>
      <c r="F31" s="84" t="inlineStr">
        <is>
          <t>шт</t>
        </is>
      </c>
      <c r="G31" s="85" t="n">
        <v>4265.61</v>
      </c>
      <c r="H31" s="85" t="n">
        <v>3496.4</v>
      </c>
      <c r="I31" s="85">
        <f>G31-(36 *G31/100)</f>
        <v/>
      </c>
      <c r="J31" s="85">
        <f>G31-(25 *G31/100)</f>
        <v/>
      </c>
      <c r="K31" s="86">
        <f>IF(G31="","",G31*(1-$G$4))</f>
        <v/>
      </c>
      <c r="L31" s="86">
        <f>IF(H31="","",H31*(1-$G$4))</f>
        <v/>
      </c>
      <c r="M31" s="85" t="inlineStr">
        <is>
          <t>Нет</t>
        </is>
      </c>
      <c r="N31" s="87" t="n">
        <v>1</v>
      </c>
      <c r="O31" s="87" t="n">
        <v>1</v>
      </c>
      <c r="P31" s="87" t="n">
        <v>12</v>
      </c>
      <c r="Q31" s="88" t="inlineStr">
        <is>
          <t>35 Светотехника</t>
        </is>
      </c>
      <c r="R31" s="88" t="inlineStr">
        <is>
          <t>35.01 Промышленное освещение</t>
        </is>
      </c>
      <c r="S31" s="88" t="inlineStr">
        <is>
          <t>35.01.01 Светильники пылевлагозащищенные линейные</t>
        </is>
      </c>
      <c r="T31" s="88" t="n"/>
      <c r="U31" s="84" t="inlineStr">
        <is>
          <t>Регулярная</t>
        </is>
      </c>
      <c r="V31" s="84" t="inlineStr">
        <is>
          <t>Luma</t>
        </is>
      </c>
      <c r="W31" s="89" t="inlineStr"/>
      <c r="X31" s="90" t="n">
        <v>0.601</v>
      </c>
      <c r="Y31" s="91" t="n">
        <v>0.003996</v>
      </c>
      <c r="Z31" s="85">
        <f>IF(OR(E31="",K31=""),"",E31*K31)</f>
        <v/>
      </c>
      <c r="AA31" s="85">
        <f>IF(OR(E31="",X31=""),"",X31*E31)</f>
        <v/>
      </c>
      <c r="AB31" s="92">
        <f>IF(OR(E31="",Y31=""),"",E31*Y31)</f>
        <v/>
      </c>
    </row>
    <row r="32" ht="75" customHeight="1" s="127">
      <c r="A32" s="81" t="inlineStr">
        <is>
          <t>TPL-2002-18-6500</t>
        </is>
      </c>
      <c r="B32" s="82" t="inlineStr">
        <is>
          <t>Светильник светодиодный пылевлагозащищенный ДСП-2002 18Вт 6500К IP66 600мм EKF PROxima</t>
        </is>
      </c>
      <c r="C32" s="141" t="inlineStr">
        <is>
          <t>https://cdn.ekfgroup.com/unsafe/fit-in/102x102/center/filters:format(png)/products/DE902980682B7961B3F0512EC83C9FC8.jpg</t>
        </is>
      </c>
      <c r="D32" s="141" t="n"/>
      <c r="E32" s="83" t="n"/>
      <c r="F32" s="84" t="inlineStr">
        <is>
          <t>шт</t>
        </is>
      </c>
      <c r="G32" s="85" t="n">
        <v>4265.61</v>
      </c>
      <c r="H32" s="85" t="n">
        <v>3496.4</v>
      </c>
      <c r="I32" s="85">
        <f>G32-(36 *G32/100)</f>
        <v/>
      </c>
      <c r="J32" s="85">
        <f>G32-(25 *G32/100)</f>
        <v/>
      </c>
      <c r="K32" s="86">
        <f>IF(G32="","",G32*(1-$G$4))</f>
        <v/>
      </c>
      <c r="L32" s="86">
        <f>IF(H32="","",H32*(1-$G$4))</f>
        <v/>
      </c>
      <c r="M32" s="85" t="inlineStr">
        <is>
          <t>Нет</t>
        </is>
      </c>
      <c r="N32" s="87" t="n">
        <v>1</v>
      </c>
      <c r="O32" s="87" t="n">
        <v>1</v>
      </c>
      <c r="P32" s="87" t="n">
        <v>12</v>
      </c>
      <c r="Q32" s="88" t="inlineStr">
        <is>
          <t>35 Светотехника</t>
        </is>
      </c>
      <c r="R32" s="88" t="inlineStr">
        <is>
          <t>35.01 Промышленное освещение</t>
        </is>
      </c>
      <c r="S32" s="88" t="inlineStr">
        <is>
          <t>35.01.01 Светильники пылевлагозащищенные линейные</t>
        </is>
      </c>
      <c r="T32" s="88" t="n"/>
      <c r="U32" s="84" t="inlineStr">
        <is>
          <t>Регулярная</t>
        </is>
      </c>
      <c r="V32" s="84" t="inlineStr">
        <is>
          <t>Luma</t>
        </is>
      </c>
      <c r="W32" s="89" t="inlineStr"/>
      <c r="X32" s="90" t="n">
        <v>0.674</v>
      </c>
      <c r="Y32" s="91" t="n">
        <v>0.004025</v>
      </c>
      <c r="Z32" s="85">
        <f>IF(OR(E32="",K32=""),"",E32*K32)</f>
        <v/>
      </c>
      <c r="AA32" s="85">
        <f>IF(OR(E32="",X32=""),"",X32*E32)</f>
        <v/>
      </c>
      <c r="AB32" s="92">
        <f>IF(OR(E32="",Y32=""),"",E32*Y32)</f>
        <v/>
      </c>
    </row>
    <row r="33" ht="75" customHeight="1" s="127">
      <c r="A33" s="81" t="inlineStr">
        <is>
          <t>TPL-2003-34-4000</t>
        </is>
      </c>
      <c r="B33" s="82" t="inlineStr">
        <is>
          <t>Светильник светодиодный пылевлагозащищенный ДСП-2003 34Вт 4000К IP66 1200мм EKF PROxima</t>
        </is>
      </c>
      <c r="C33" s="141" t="inlineStr">
        <is>
          <t>https://cdn.ekfgroup.com/unsafe/fit-in/102x102/center/filters:format(png)/products/F9FEDB69D02B760FACEAB950E92164C9.jpg</t>
        </is>
      </c>
      <c r="D33" s="141" t="n"/>
      <c r="E33" s="83" t="n"/>
      <c r="F33" s="84" t="inlineStr">
        <is>
          <t>шт</t>
        </is>
      </c>
      <c r="G33" s="85" t="n">
        <v>6592.31</v>
      </c>
      <c r="H33" s="85" t="n">
        <v>5403.53</v>
      </c>
      <c r="I33" s="85">
        <f>G33-(36 *G33/100)</f>
        <v/>
      </c>
      <c r="J33" s="85">
        <f>G33-(25 *G33/100)</f>
        <v/>
      </c>
      <c r="K33" s="86">
        <f>IF(G33="","",G33*(1-$G$4))</f>
        <v/>
      </c>
      <c r="L33" s="86">
        <f>IF(H33="","",H33*(1-$G$4))</f>
        <v/>
      </c>
      <c r="M33" s="85" t="inlineStr">
        <is>
          <t>Нет</t>
        </is>
      </c>
      <c r="N33" s="87" t="n">
        <v>1</v>
      </c>
      <c r="O33" s="87" t="n">
        <v>1</v>
      </c>
      <c r="P33" s="87" t="n">
        <v>12</v>
      </c>
      <c r="Q33" s="88" t="inlineStr">
        <is>
          <t>35 Светотехника</t>
        </is>
      </c>
      <c r="R33" s="88" t="inlineStr">
        <is>
          <t>35.01 Промышленное освещение</t>
        </is>
      </c>
      <c r="S33" s="88" t="inlineStr">
        <is>
          <t>35.01.01 Светильники пылевлагозащищенные линейные</t>
        </is>
      </c>
      <c r="T33" s="88" t="n"/>
      <c r="U33" s="84" t="inlineStr">
        <is>
          <t>Регулярная</t>
        </is>
      </c>
      <c r="V33" s="84" t="inlineStr">
        <is>
          <t>Luma</t>
        </is>
      </c>
      <c r="W33" s="89" t="inlineStr"/>
      <c r="X33" s="90" t="n">
        <v>1.046</v>
      </c>
      <c r="Y33" s="91" t="n">
        <v>0.007325</v>
      </c>
      <c r="Z33" s="85">
        <f>IF(OR(E33="",K33=""),"",E33*K33)</f>
        <v/>
      </c>
      <c r="AA33" s="85">
        <f>IF(OR(E33="",X33=""),"",X33*E33)</f>
        <v/>
      </c>
      <c r="AB33" s="92">
        <f>IF(OR(E33="",Y33=""),"",E33*Y33)</f>
        <v/>
      </c>
    </row>
    <row r="34" ht="75" customHeight="1" s="127">
      <c r="A34" s="81" t="inlineStr">
        <is>
          <t>TPL-2004-34-6500</t>
        </is>
      </c>
      <c r="B34" s="82" t="inlineStr">
        <is>
          <t>Светильник светодиодный пылевлагозащищенный ДСП-2004 34Вт 6500К IP66 1200мм EKF PROxima</t>
        </is>
      </c>
      <c r="C34" s="141" t="inlineStr">
        <is>
          <t>https://cdn.ekfgroup.com/unsafe/fit-in/102x102/center/filters:format(png)/products/F9FEDB69D02B760FACEAB950E92164C9.jpg</t>
        </is>
      </c>
      <c r="D34" s="141" t="n"/>
      <c r="E34" s="83" t="n"/>
      <c r="F34" s="84" t="inlineStr">
        <is>
          <t>шт</t>
        </is>
      </c>
      <c r="G34" s="85" t="n">
        <v>6592.31</v>
      </c>
      <c r="H34" s="85" t="n">
        <v>5403.53</v>
      </c>
      <c r="I34" s="85">
        <f>G34-(36 *G34/100)</f>
        <v/>
      </c>
      <c r="J34" s="85">
        <f>G34-(25 *G34/100)</f>
        <v/>
      </c>
      <c r="K34" s="86">
        <f>IF(G34="","",G34*(1-$G$4))</f>
        <v/>
      </c>
      <c r="L34" s="86">
        <f>IF(H34="","",H34*(1-$G$4))</f>
        <v/>
      </c>
      <c r="M34" s="85" t="inlineStr">
        <is>
          <t>Нет</t>
        </is>
      </c>
      <c r="N34" s="87" t="n">
        <v>1</v>
      </c>
      <c r="O34" s="87" t="n">
        <v>1</v>
      </c>
      <c r="P34" s="87" t="n">
        <v>12</v>
      </c>
      <c r="Q34" s="88" t="inlineStr">
        <is>
          <t>35 Светотехника</t>
        </is>
      </c>
      <c r="R34" s="88" t="inlineStr">
        <is>
          <t>35.01 Промышленное освещение</t>
        </is>
      </c>
      <c r="S34" s="88" t="inlineStr">
        <is>
          <t>35.01.01 Светильники пылевлагозащищенные линейные</t>
        </is>
      </c>
      <c r="T34" s="88" t="n"/>
      <c r="U34" s="84" t="inlineStr">
        <is>
          <t>Регулярная</t>
        </is>
      </c>
      <c r="V34" s="84" t="inlineStr">
        <is>
          <t>Luma</t>
        </is>
      </c>
      <c r="W34" s="89" t="inlineStr"/>
      <c r="X34" s="90" t="n">
        <v>1.05</v>
      </c>
      <c r="Y34" s="91" t="n">
        <v>0.007588</v>
      </c>
      <c r="Z34" s="85">
        <f>IF(OR(E34="",K34=""),"",E34*K34)</f>
        <v/>
      </c>
      <c r="AA34" s="85">
        <f>IF(OR(E34="",X34=""),"",X34*E34)</f>
        <v/>
      </c>
      <c r="AB34" s="92">
        <f>IF(OR(E34="",Y34=""),"",E34*Y34)</f>
        <v/>
      </c>
    </row>
    <row r="35" ht="75" customHeight="1" s="127">
      <c r="A35" s="81" t="inlineStr">
        <is>
          <t>TPL-2005-50-4000</t>
        </is>
      </c>
      <c r="B35" s="82" t="inlineStr">
        <is>
          <t>Светильник светодиодный пылевлагозащищенный ДСП-2005 50Вт 4000К IP66 1500мм EKF PROxima</t>
        </is>
      </c>
      <c r="C35" s="141" t="inlineStr">
        <is>
          <t>https://cdn.ekfgroup.com/unsafe/fit-in/102x102/center/filters:format(png)/products/DE9714C050830189EA599DF1086FF51E.jpg</t>
        </is>
      </c>
      <c r="D35" s="141" t="n"/>
      <c r="E35" s="83" t="n"/>
      <c r="F35" s="84" t="inlineStr">
        <is>
          <t>шт</t>
        </is>
      </c>
      <c r="G35" s="85" t="n">
        <v>7983.76</v>
      </c>
      <c r="H35" s="85" t="n">
        <v>6544.07</v>
      </c>
      <c r="I35" s="85">
        <f>G35-(36 *G35/100)</f>
        <v/>
      </c>
      <c r="J35" s="85">
        <f>G35-(25 *G35/100)</f>
        <v/>
      </c>
      <c r="K35" s="86">
        <f>IF(G35="","",G35*(1-$G$4))</f>
        <v/>
      </c>
      <c r="L35" s="86">
        <f>IF(H35="","",H35*(1-$G$4))</f>
        <v/>
      </c>
      <c r="M35" s="85" t="inlineStr">
        <is>
          <t>Нет</t>
        </is>
      </c>
      <c r="N35" s="87" t="n">
        <v>1</v>
      </c>
      <c r="O35" s="87" t="n">
        <v>1</v>
      </c>
      <c r="P35" s="87" t="n">
        <v>12</v>
      </c>
      <c r="Q35" s="88" t="inlineStr">
        <is>
          <t>35 Светотехника</t>
        </is>
      </c>
      <c r="R35" s="88" t="inlineStr">
        <is>
          <t>35.01 Промышленное освещение</t>
        </is>
      </c>
      <c r="S35" s="88" t="inlineStr">
        <is>
          <t>35.01.01 Светильники пылевлагозащищенные линейные</t>
        </is>
      </c>
      <c r="T35" s="88" t="n"/>
      <c r="U35" s="84" t="inlineStr">
        <is>
          <t>Регулярная</t>
        </is>
      </c>
      <c r="V35" s="84" t="inlineStr">
        <is>
          <t>Luma</t>
        </is>
      </c>
      <c r="W35" s="89" t="inlineStr"/>
      <c r="X35" s="90" t="n">
        <v>1.268</v>
      </c>
      <c r="Y35" s="91" t="n">
        <v>0.008871</v>
      </c>
      <c r="Z35" s="85">
        <f>IF(OR(E35="",K35=""),"",E35*K35)</f>
        <v/>
      </c>
      <c r="AA35" s="85">
        <f>IF(OR(E35="",X35=""),"",X35*E35)</f>
        <v/>
      </c>
      <c r="AB35" s="92">
        <f>IF(OR(E35="",Y35=""),"",E35*Y35)</f>
        <v/>
      </c>
    </row>
    <row r="36" ht="75" customHeight="1" s="127">
      <c r="A36" s="81" t="inlineStr">
        <is>
          <t>TPL-2006-50-6500</t>
        </is>
      </c>
      <c r="B36" s="82" t="inlineStr">
        <is>
          <t>Светильник светодиодный пылевлагозащищенный ДСП-2006 50Вт 6500К IP66 1500мм EKF PROxima</t>
        </is>
      </c>
      <c r="C36" s="141" t="inlineStr">
        <is>
          <t>https://cdn.ekfgroup.com/unsafe/fit-in/102x102/center/filters:format(png)/products/DE9714C050830189EA599DF1086FF51E.jpg</t>
        </is>
      </c>
      <c r="D36" s="141" t="n"/>
      <c r="E36" s="83" t="n"/>
      <c r="F36" s="84" t="inlineStr">
        <is>
          <t>шт</t>
        </is>
      </c>
      <c r="G36" s="85" t="n">
        <v>8143.44</v>
      </c>
      <c r="H36" s="85" t="n">
        <v>6674.95</v>
      </c>
      <c r="I36" s="85">
        <f>G36-(36 *G36/100)</f>
        <v/>
      </c>
      <c r="J36" s="85">
        <f>G36-(25 *G36/100)</f>
        <v/>
      </c>
      <c r="K36" s="86">
        <f>IF(G36="","",G36*(1-$G$4))</f>
        <v/>
      </c>
      <c r="L36" s="86">
        <f>IF(H36="","",H36*(1-$G$4))</f>
        <v/>
      </c>
      <c r="M36" s="85" t="inlineStr">
        <is>
          <t>Нет</t>
        </is>
      </c>
      <c r="N36" s="87" t="n">
        <v>1</v>
      </c>
      <c r="O36" s="87" t="n">
        <v>1</v>
      </c>
      <c r="P36" s="87" t="n">
        <v>12</v>
      </c>
      <c r="Q36" s="88" t="inlineStr">
        <is>
          <t>35 Светотехника</t>
        </is>
      </c>
      <c r="R36" s="88" t="inlineStr">
        <is>
          <t>35.01 Промышленное освещение</t>
        </is>
      </c>
      <c r="S36" s="88" t="inlineStr">
        <is>
          <t>35.01.01 Светильники пылевлагозащищенные линейные</t>
        </is>
      </c>
      <c r="T36" s="88" t="n"/>
      <c r="U36" s="84" t="inlineStr">
        <is>
          <t>Регулярная</t>
        </is>
      </c>
      <c r="V36" s="84" t="inlineStr">
        <is>
          <t>Luma</t>
        </is>
      </c>
      <c r="W36" s="89" t="inlineStr"/>
      <c r="X36" s="90" t="n">
        <v>1.276</v>
      </c>
      <c r="Y36" s="91" t="n">
        <v>0.008893</v>
      </c>
      <c r="Z36" s="85">
        <f>IF(OR(E36="",K36=""),"",E36*K36)</f>
        <v/>
      </c>
      <c r="AA36" s="85">
        <f>IF(OR(E36="",X36=""),"",X36*E36)</f>
        <v/>
      </c>
      <c r="AB36" s="92">
        <f>IF(OR(E36="",Y36=""),"",E36*Y36)</f>
        <v/>
      </c>
    </row>
    <row r="37" ht="75" customHeight="1" s="127">
      <c r="A37" s="81" t="inlineStr">
        <is>
          <t>TPL-2007A-34-4000</t>
        </is>
      </c>
      <c r="B37" s="82" t="inlineStr">
        <is>
          <t>Светильник светодиодный пылевлагозащищенный ДСП-2007А 34Вт 4000К IP66 1200мм с блоком аварийного питания EKF PROxima</t>
        </is>
      </c>
      <c r="C37" s="141" t="inlineStr">
        <is>
          <t>https://cdn.ekfgroup.com/unsafe/fit-in/102x102/center/filters:format(png)/products/DE9714C050830189EA599DF1086FF51E.jpg</t>
        </is>
      </c>
      <c r="D37" s="141" t="n"/>
      <c r="E37" s="83" t="n"/>
      <c r="F37" s="84" t="inlineStr">
        <is>
          <t>шт</t>
        </is>
      </c>
      <c r="G37" s="85" t="n">
        <v>17311.71</v>
      </c>
      <c r="H37" s="85" t="n">
        <v>14189.93</v>
      </c>
      <c r="I37" s="85">
        <f>G37-(36 *G37/100)</f>
        <v/>
      </c>
      <c r="J37" s="85">
        <f>G37-(25 *G37/100)</f>
        <v/>
      </c>
      <c r="K37" s="86">
        <f>IF(G37="","",G37*(1-$G$4))</f>
        <v/>
      </c>
      <c r="L37" s="86">
        <f>IF(H37="","",H37*(1-$G$4))</f>
        <v/>
      </c>
      <c r="M37" s="85" t="inlineStr">
        <is>
          <t>Нет</t>
        </is>
      </c>
      <c r="N37" s="87" t="n">
        <v>1</v>
      </c>
      <c r="O37" s="87" t="n">
        <v>1</v>
      </c>
      <c r="P37" s="87" t="n">
        <v>12</v>
      </c>
      <c r="Q37" s="88" t="inlineStr">
        <is>
          <t>35 Светотехника</t>
        </is>
      </c>
      <c r="R37" s="88" t="inlineStr">
        <is>
          <t>35.01 Промышленное освещение</t>
        </is>
      </c>
      <c r="S37" s="88" t="inlineStr">
        <is>
          <t>35.01.01 Светильники пылевлагозащищенные линейные</t>
        </is>
      </c>
      <c r="T37" s="88" t="n"/>
      <c r="U37" s="84" t="inlineStr">
        <is>
          <t>Регулярная</t>
        </is>
      </c>
      <c r="V37" s="84" t="inlineStr">
        <is>
          <t>Luma</t>
        </is>
      </c>
      <c r="W37" s="89" t="inlineStr"/>
      <c r="X37" s="90" t="n">
        <v>1.31</v>
      </c>
      <c r="Y37" s="91" t="n">
        <v>0.007422</v>
      </c>
      <c r="Z37" s="85">
        <f>IF(OR(E37="",K37=""),"",E37*K37)</f>
        <v/>
      </c>
      <c r="AA37" s="85">
        <f>IF(OR(E37="",X37=""),"",X37*E37)</f>
        <v/>
      </c>
      <c r="AB37" s="92">
        <f>IF(OR(E37="",Y37=""),"",E37*Y37)</f>
        <v/>
      </c>
    </row>
    <row r="38" ht="75" customHeight="1" s="127">
      <c r="A38" s="81" t="inlineStr">
        <is>
          <t>TPL-2008A-34-6500</t>
        </is>
      </c>
      <c r="B38" s="82" t="inlineStr">
        <is>
          <t>Светильник светодиодный пылевлагозащищенный ДСП-2008А 34Вт 6500К IP66 1200мм с блоком аварийного питания EKF PROxima</t>
        </is>
      </c>
      <c r="C38" s="141" t="inlineStr">
        <is>
          <t>https://cdn.ekfgroup.com/unsafe/fit-in/102x102/center/filters:format(png)/products/DE9714C050830189EA599DF1086FF51E.jpg</t>
        </is>
      </c>
      <c r="D38" s="141" t="n"/>
      <c r="E38" s="83" t="n"/>
      <c r="F38" s="84" t="inlineStr">
        <is>
          <t>шт</t>
        </is>
      </c>
      <c r="G38" s="85" t="n">
        <v>17657.95</v>
      </c>
      <c r="H38" s="85" t="n">
        <v>14473.73</v>
      </c>
      <c r="I38" s="85">
        <f>G38-(36 *G38/100)</f>
        <v/>
      </c>
      <c r="J38" s="85">
        <f>G38-(25 *G38/100)</f>
        <v/>
      </c>
      <c r="K38" s="86">
        <f>IF(G38="","",G38*(1-$G$4))</f>
        <v/>
      </c>
      <c r="L38" s="86">
        <f>IF(H38="","",H38*(1-$G$4))</f>
        <v/>
      </c>
      <c r="M38" s="85" t="inlineStr">
        <is>
          <t>Нет</t>
        </is>
      </c>
      <c r="N38" s="87" t="n">
        <v>1</v>
      </c>
      <c r="O38" s="87" t="n">
        <v>1</v>
      </c>
      <c r="P38" s="87" t="n">
        <v>12</v>
      </c>
      <c r="Q38" s="88" t="inlineStr">
        <is>
          <t>35 Светотехника</t>
        </is>
      </c>
      <c r="R38" s="88" t="inlineStr">
        <is>
          <t>35.01 Промышленное освещение</t>
        </is>
      </c>
      <c r="S38" s="88" t="inlineStr">
        <is>
          <t>35.01.01 Светильники пылевлагозащищенные линейные</t>
        </is>
      </c>
      <c r="T38" s="88" t="n"/>
      <c r="U38" s="84" t="inlineStr">
        <is>
          <t>Регулярная</t>
        </is>
      </c>
      <c r="V38" s="84" t="inlineStr">
        <is>
          <t>Luma</t>
        </is>
      </c>
      <c r="W38" s="89" t="inlineStr"/>
      <c r="X38" s="90" t="n">
        <v>1.246</v>
      </c>
      <c r="Y38" s="91" t="n">
        <v>0.006888</v>
      </c>
      <c r="Z38" s="85">
        <f>IF(OR(E38="",K38=""),"",E38*K38)</f>
        <v/>
      </c>
      <c r="AA38" s="85">
        <f>IF(OR(E38="",X38=""),"",X38*E38)</f>
        <v/>
      </c>
      <c r="AB38" s="92">
        <f>IF(OR(E38="",Y38=""),"",E38*Y38)</f>
        <v/>
      </c>
    </row>
    <row r="39" ht="75" customHeight="1" s="127">
      <c r="A39" s="81" t="inlineStr">
        <is>
          <t>HIL-1101-100-6500</t>
        </is>
      </c>
      <c r="B39" s="82" t="inlineStr">
        <is>
          <t>Светильник светодиодный промышленный для высоких пролетов ДСП-1101 100Вт 6500К IP65 EKF</t>
        </is>
      </c>
      <c r="C39" s="141" t="inlineStr">
        <is>
          <t>https://cdn.ekfgroup.com/unsafe/fit-in/102x102/center/filters:format(png)/products/D8BC14AC624E94A408E4D47A7AAD5F60.jpg</t>
        </is>
      </c>
      <c r="D39" s="141" t="n"/>
      <c r="E39" s="83" t="n"/>
      <c r="F39" s="84" t="inlineStr">
        <is>
          <t>шт</t>
        </is>
      </c>
      <c r="G39" s="85" t="n">
        <v>4620.88</v>
      </c>
      <c r="H39" s="85" t="n">
        <v>3787.61</v>
      </c>
      <c r="I39" s="85">
        <f>G39-(36 *G39/100)</f>
        <v/>
      </c>
      <c r="J39" s="85">
        <f>G39-(25 *G39/100)</f>
        <v/>
      </c>
      <c r="K39" s="86">
        <f>IF(G39="","",G39*(1-$G$4))</f>
        <v/>
      </c>
      <c r="L39" s="86">
        <f>IF(H39="","",H39*(1-$G$4))</f>
        <v/>
      </c>
      <c r="M39" s="85" t="inlineStr">
        <is>
          <t>Нет</t>
        </is>
      </c>
      <c r="N39" s="87" t="n">
        <v>1</v>
      </c>
      <c r="O39" s="87" t="n">
        <v>1</v>
      </c>
      <c r="P39" s="87" t="n">
        <v>10</v>
      </c>
      <c r="Q39" s="88" t="inlineStr">
        <is>
          <t>35 Светотехника</t>
        </is>
      </c>
      <c r="R39" s="88" t="inlineStr">
        <is>
          <t>35.01 Промышленное освещение</t>
        </is>
      </c>
      <c r="S39" s="88" t="inlineStr">
        <is>
          <t>35.01.02 Светильники для высоких пролетов</t>
        </is>
      </c>
      <c r="T39" s="88" t="n"/>
      <c r="U39" s="84" t="inlineStr">
        <is>
          <t>Регулярная</t>
        </is>
      </c>
      <c r="V39" s="84" t="inlineStr">
        <is>
          <t>Luma</t>
        </is>
      </c>
      <c r="W39" s="89" t="inlineStr"/>
      <c r="X39" s="90" t="n">
        <v>0.843</v>
      </c>
      <c r="Y39" s="91" t="n">
        <v>0.002264</v>
      </c>
      <c r="Z39" s="85">
        <f>IF(OR(E39="",K39=""),"",E39*K39)</f>
        <v/>
      </c>
      <c r="AA39" s="85">
        <f>IF(OR(E39="",X39=""),"",X39*E39)</f>
        <v/>
      </c>
      <c r="AB39" s="92">
        <f>IF(OR(E39="",Y39=""),"",E39*Y39)</f>
        <v/>
      </c>
    </row>
    <row r="40" ht="75" customHeight="1" s="127">
      <c r="A40" s="81" t="inlineStr">
        <is>
          <t>HIL-1102-150-6500</t>
        </is>
      </c>
      <c r="B40" s="82" t="inlineStr">
        <is>
          <t>Светильник светодиодный промышленный для высоких пролетов ДСП-1102 150Вт 6500К IP65 EKF</t>
        </is>
      </c>
      <c r="C40" s="141" t="inlineStr">
        <is>
          <t>https://cdn.ekfgroup.com/unsafe/fit-in/102x102/center/filters:format(png)/products/22F7B57921708EE76BCF086BDE47476E.jpg</t>
        </is>
      </c>
      <c r="D40" s="141" t="n"/>
      <c r="E40" s="83" t="n"/>
      <c r="F40" s="84" t="inlineStr">
        <is>
          <t>шт</t>
        </is>
      </c>
      <c r="G40" s="85" t="n">
        <v>6637.8</v>
      </c>
      <c r="H40" s="85" t="n">
        <v>5440.82</v>
      </c>
      <c r="I40" s="85">
        <f>G40-(36 *G40/100)</f>
        <v/>
      </c>
      <c r="J40" s="85">
        <f>G40-(25 *G40/100)</f>
        <v/>
      </c>
      <c r="K40" s="86">
        <f>IF(G40="","",G40*(1-$G$4))</f>
        <v/>
      </c>
      <c r="L40" s="86">
        <f>IF(H40="","",H40*(1-$G$4))</f>
        <v/>
      </c>
      <c r="M40" s="85" t="inlineStr">
        <is>
          <t>Нет</t>
        </is>
      </c>
      <c r="N40" s="87" t="n">
        <v>1</v>
      </c>
      <c r="O40" s="87" t="n">
        <v>1</v>
      </c>
      <c r="P40" s="87" t="n">
        <v>10</v>
      </c>
      <c r="Q40" s="88" t="inlineStr">
        <is>
          <t>35 Светотехника</t>
        </is>
      </c>
      <c r="R40" s="88" t="inlineStr">
        <is>
          <t>35.01 Промышленное освещение</t>
        </is>
      </c>
      <c r="S40" s="88" t="inlineStr">
        <is>
          <t>35.01.02 Светильники для высоких пролетов</t>
        </is>
      </c>
      <c r="T40" s="88" t="n"/>
      <c r="U40" s="84" t="inlineStr">
        <is>
          <t>Регулярная</t>
        </is>
      </c>
      <c r="V40" s="84" t="inlineStr">
        <is>
          <t>Luma</t>
        </is>
      </c>
      <c r="W40" s="89" t="inlineStr"/>
      <c r="X40" s="90" t="n">
        <v>1.205</v>
      </c>
      <c r="Y40" s="91" t="n">
        <v>0.003102</v>
      </c>
      <c r="Z40" s="85">
        <f>IF(OR(E40="",K40=""),"",E40*K40)</f>
        <v/>
      </c>
      <c r="AA40" s="85">
        <f>IF(OR(E40="",X40=""),"",X40*E40)</f>
        <v/>
      </c>
      <c r="AB40" s="92">
        <f>IF(OR(E40="",Y40=""),"",E40*Y40)</f>
        <v/>
      </c>
    </row>
    <row r="41" ht="75" customHeight="1" s="127">
      <c r="A41" s="81" t="inlineStr">
        <is>
          <t>HIL-1103-200-6500</t>
        </is>
      </c>
      <c r="B41" s="82" t="inlineStr">
        <is>
          <t>Светильник светодиодный промышленный для высоких пролетов ДСП-1103 200Вт 6500К IP65 EKF</t>
        </is>
      </c>
      <c r="C41" s="141" t="inlineStr">
        <is>
          <t>https://cdn.ekfgroup.com/unsafe/fit-in/102x102/center/filters:format(png)/products/F436580D1A4897B7467361FACB14069B.jpg</t>
        </is>
      </c>
      <c r="D41" s="141" t="n"/>
      <c r="E41" s="83" t="n"/>
      <c r="F41" s="84" t="inlineStr">
        <is>
          <t>шт</t>
        </is>
      </c>
      <c r="G41" s="85" t="n">
        <v>8649.33</v>
      </c>
      <c r="H41" s="85" t="n">
        <v>7089.61</v>
      </c>
      <c r="I41" s="85">
        <f>G41-(36 *G41/100)</f>
        <v/>
      </c>
      <c r="J41" s="85">
        <f>G41-(25 *G41/100)</f>
        <v/>
      </c>
      <c r="K41" s="86">
        <f>IF(G41="","",G41*(1-$G$4))</f>
        <v/>
      </c>
      <c r="L41" s="86">
        <f>IF(H41="","",H41*(1-$G$4))</f>
        <v/>
      </c>
      <c r="M41" s="85" t="inlineStr">
        <is>
          <t>Нет</t>
        </is>
      </c>
      <c r="N41" s="87" t="n">
        <v>1</v>
      </c>
      <c r="O41" s="87" t="n">
        <v>1</v>
      </c>
      <c r="P41" s="87" t="n">
        <v>5</v>
      </c>
      <c r="Q41" s="88" t="inlineStr">
        <is>
          <t>35 Светотехника</t>
        </is>
      </c>
      <c r="R41" s="88" t="inlineStr">
        <is>
          <t>35.01 Промышленное освещение</t>
        </is>
      </c>
      <c r="S41" s="88" t="inlineStr">
        <is>
          <t>35.01.02 Светильники для высоких пролетов</t>
        </is>
      </c>
      <c r="T41" s="88" t="n"/>
      <c r="U41" s="84" t="inlineStr">
        <is>
          <t>Регулярная</t>
        </is>
      </c>
      <c r="V41" s="84" t="inlineStr">
        <is>
          <t>Luma</t>
        </is>
      </c>
      <c r="W41" s="89" t="inlineStr"/>
      <c r="X41" s="90" t="n">
        <v>1.611</v>
      </c>
      <c r="Y41" s="91" t="n">
        <v>0.004389</v>
      </c>
      <c r="Z41" s="85">
        <f>IF(OR(E41="",K41=""),"",E41*K41)</f>
        <v/>
      </c>
      <c r="AA41" s="85">
        <f>IF(OR(E41="",X41=""),"",X41*E41)</f>
        <v/>
      </c>
      <c r="AB41" s="92">
        <f>IF(OR(E41="",Y41=""),"",E41*Y41)</f>
        <v/>
      </c>
    </row>
    <row r="42" ht="75" customHeight="1" s="127">
      <c r="A42" s="81" t="inlineStr">
        <is>
          <t>HIL-2101-100-120-5000</t>
        </is>
      </c>
      <c r="B42" s="82" t="inlineStr">
        <is>
          <t>Светильник светодиодный промышленный для высоких пролетов ДСП-2101 100Вт 120 гр 5000К IP65 EKF</t>
        </is>
      </c>
      <c r="C42" s="141" t="inlineStr">
        <is>
          <t>https://cdn.ekfgroup.com/unsafe/fit-in/102x102/center/filters:format(png)/products/CD402209A5CFC8AC4263BF60EFB06260.jpg</t>
        </is>
      </c>
      <c r="D42" s="141" t="n"/>
      <c r="E42" s="83" t="n"/>
      <c r="F42" s="84" t="inlineStr">
        <is>
          <t>шт</t>
        </is>
      </c>
      <c r="G42" s="85" t="n">
        <v>16958.6</v>
      </c>
      <c r="H42" s="85" t="n">
        <v>13900.49</v>
      </c>
      <c r="I42" s="85">
        <f>G42-(36 *G42/100)</f>
        <v/>
      </c>
      <c r="J42" s="85">
        <f>G42-(25 *G42/100)</f>
        <v/>
      </c>
      <c r="K42" s="86">
        <f>IF(G42="","",G42*(1-$G$4))</f>
        <v/>
      </c>
      <c r="L42" s="86">
        <f>IF(H42="","",H42*(1-$G$4))</f>
        <v/>
      </c>
      <c r="M42" s="85" t="inlineStr">
        <is>
          <t>Нет</t>
        </is>
      </c>
      <c r="N42" s="87" t="n">
        <v>1</v>
      </c>
      <c r="O42" s="87" t="n">
        <v>1</v>
      </c>
      <c r="P42" s="87" t="n">
        <v>4</v>
      </c>
      <c r="Q42" s="88" t="inlineStr">
        <is>
          <t>35 Светотехника</t>
        </is>
      </c>
      <c r="R42" s="88" t="inlineStr">
        <is>
          <t>35.01 Промышленное освещение</t>
        </is>
      </c>
      <c r="S42" s="88" t="inlineStr">
        <is>
          <t>35.01.02 Светильники для высоких пролетов</t>
        </is>
      </c>
      <c r="T42" s="88" t="n"/>
      <c r="U42" s="84" t="inlineStr">
        <is>
          <t>Регулярная</t>
        </is>
      </c>
      <c r="V42" s="84" t="inlineStr">
        <is>
          <t>Luma</t>
        </is>
      </c>
      <c r="W42" s="89" t="inlineStr"/>
      <c r="X42" s="90" t="n">
        <v>1.9</v>
      </c>
      <c r="Y42" s="91" t="n">
        <v>0.008717000000000001</v>
      </c>
      <c r="Z42" s="85">
        <f>IF(OR(E42="",K42=""),"",E42*K42)</f>
        <v/>
      </c>
      <c r="AA42" s="85">
        <f>IF(OR(E42="",X42=""),"",X42*E42)</f>
        <v/>
      </c>
      <c r="AB42" s="92">
        <f>IF(OR(E42="",Y42=""),"",E42*Y42)</f>
        <v/>
      </c>
    </row>
    <row r="43" ht="75" customHeight="1" s="127">
      <c r="A43" s="81" t="inlineStr">
        <is>
          <t>HIL-2101-100-90-5000</t>
        </is>
      </c>
      <c r="B43" s="82" t="inlineStr">
        <is>
          <t>Светильник светодиодный промышленный для высоких пролетов ДСП-2101 100Вт 90 гр 5000К IP65 EKF</t>
        </is>
      </c>
      <c r="C43" s="141" t="inlineStr">
        <is>
          <t>https://cdn.ekfgroup.com/unsafe/fit-in/102x102/center/filters:format(png)/products/A7D5E628D221995BC5C1F0DFF75A7B40.jpg</t>
        </is>
      </c>
      <c r="D43" s="141" t="n"/>
      <c r="E43" s="83" t="n"/>
      <c r="F43" s="84" t="inlineStr">
        <is>
          <t>шт</t>
        </is>
      </c>
      <c r="G43" s="85" t="n">
        <v>16958.6</v>
      </c>
      <c r="H43" s="85" t="n">
        <v>13900.49</v>
      </c>
      <c r="I43" s="85">
        <f>G43-(36 *G43/100)</f>
        <v/>
      </c>
      <c r="J43" s="85">
        <f>G43-(25 *G43/100)</f>
        <v/>
      </c>
      <c r="K43" s="86">
        <f>IF(G43="","",G43*(1-$G$4))</f>
        <v/>
      </c>
      <c r="L43" s="86">
        <f>IF(H43="","",H43*(1-$G$4))</f>
        <v/>
      </c>
      <c r="M43" s="85" t="inlineStr">
        <is>
          <t>Нет</t>
        </is>
      </c>
      <c r="N43" s="87" t="n">
        <v>1</v>
      </c>
      <c r="O43" s="87" t="n">
        <v>1</v>
      </c>
      <c r="P43" s="87" t="n">
        <v>4</v>
      </c>
      <c r="Q43" s="88" t="inlineStr">
        <is>
          <t>35 Светотехника</t>
        </is>
      </c>
      <c r="R43" s="88" t="inlineStr">
        <is>
          <t>35.01 Промышленное освещение</t>
        </is>
      </c>
      <c r="S43" s="88" t="inlineStr">
        <is>
          <t>35.01.02 Светильники для высоких пролетов</t>
        </is>
      </c>
      <c r="T43" s="88" t="n"/>
      <c r="U43" s="84" t="inlineStr">
        <is>
          <t>Регулярная</t>
        </is>
      </c>
      <c r="V43" s="84" t="inlineStr">
        <is>
          <t>Luma</t>
        </is>
      </c>
      <c r="W43" s="89" t="inlineStr"/>
      <c r="X43" s="90" t="n">
        <v>1.895</v>
      </c>
      <c r="Y43" s="91" t="n">
        <v>0.008750000000000001</v>
      </c>
      <c r="Z43" s="85">
        <f>IF(OR(E43="",K43=""),"",E43*K43)</f>
        <v/>
      </c>
      <c r="AA43" s="85">
        <f>IF(OR(E43="",X43=""),"",X43*E43)</f>
        <v/>
      </c>
      <c r="AB43" s="92">
        <f>IF(OR(E43="",Y43=""),"",E43*Y43)</f>
        <v/>
      </c>
    </row>
    <row r="44" ht="75" customHeight="1" s="127">
      <c r="A44" s="81" t="inlineStr">
        <is>
          <t>HIL-2102-150-120-5000</t>
        </is>
      </c>
      <c r="B44" s="82" t="inlineStr">
        <is>
          <t>Светильник светодиодный промышленный для высоких пролетов ДСП-2102 150Вт 120 гр 5000К IP65 EKF</t>
        </is>
      </c>
      <c r="C44" s="141" t="inlineStr">
        <is>
          <t>https://cdn.ekfgroup.com/unsafe/fit-in/102x102/center/filters:format(png)/products/24C9324314F731D590BE1D1F7E89A3F3.jpg</t>
        </is>
      </c>
      <c r="D44" s="141" t="n"/>
      <c r="E44" s="83" t="n"/>
      <c r="F44" s="84" t="inlineStr">
        <is>
          <t>шт</t>
        </is>
      </c>
      <c r="G44" s="85" t="n">
        <v>19502.39</v>
      </c>
      <c r="H44" s="85" t="n">
        <v>15985.57</v>
      </c>
      <c r="I44" s="85">
        <f>G44-(36 *G44/100)</f>
        <v/>
      </c>
      <c r="J44" s="85">
        <f>G44-(25 *G44/100)</f>
        <v/>
      </c>
      <c r="K44" s="86">
        <f>IF(G44="","",G44*(1-$G$4))</f>
        <v/>
      </c>
      <c r="L44" s="86">
        <f>IF(H44="","",H44*(1-$G$4))</f>
        <v/>
      </c>
      <c r="M44" s="85" t="inlineStr">
        <is>
          <t>Нет</t>
        </is>
      </c>
      <c r="N44" s="87" t="n">
        <v>1</v>
      </c>
      <c r="O44" s="87" t="n">
        <v>1</v>
      </c>
      <c r="P44" s="87" t="n">
        <v>4</v>
      </c>
      <c r="Q44" s="88" t="inlineStr">
        <is>
          <t>35 Светотехника</t>
        </is>
      </c>
      <c r="R44" s="88" t="inlineStr">
        <is>
          <t>35.01 Промышленное освещение</t>
        </is>
      </c>
      <c r="S44" s="88" t="inlineStr">
        <is>
          <t>35.01.02 Светильники для высоких пролетов</t>
        </is>
      </c>
      <c r="T44" s="88" t="n"/>
      <c r="U44" s="84" t="inlineStr">
        <is>
          <t>Регулярная</t>
        </is>
      </c>
      <c r="V44" s="84" t="inlineStr">
        <is>
          <t>Luma</t>
        </is>
      </c>
      <c r="W44" s="89" t="inlineStr"/>
      <c r="X44" s="90" t="n">
        <v>2.535</v>
      </c>
      <c r="Y44" s="91" t="n">
        <v>0.012846</v>
      </c>
      <c r="Z44" s="85">
        <f>IF(OR(E44="",K44=""),"",E44*K44)</f>
        <v/>
      </c>
      <c r="AA44" s="85">
        <f>IF(OR(E44="",X44=""),"",X44*E44)</f>
        <v/>
      </c>
      <c r="AB44" s="92">
        <f>IF(OR(E44="",Y44=""),"",E44*Y44)</f>
        <v/>
      </c>
    </row>
    <row r="45" ht="75" customHeight="1" s="127">
      <c r="A45" s="81" t="inlineStr">
        <is>
          <t>HIL-2102-150-90-5000</t>
        </is>
      </c>
      <c r="B45" s="82" t="inlineStr">
        <is>
          <t>Светильник светодиодный промышленный для высоких пролетов ДСП-2102 150Вт 90 гр 5000К IP65 EKF</t>
        </is>
      </c>
      <c r="C45" s="141" t="inlineStr">
        <is>
          <t>https://cdn.ekfgroup.com/unsafe/fit-in/102x102/center/filters:format(png)/products/24C9324314F731D590BE1D1F7E89A3F3.jpg</t>
        </is>
      </c>
      <c r="D45" s="141" t="n"/>
      <c r="E45" s="83" t="n"/>
      <c r="F45" s="84" t="inlineStr">
        <is>
          <t>шт</t>
        </is>
      </c>
      <c r="G45" s="85" t="n">
        <v>19502.39</v>
      </c>
      <c r="H45" s="85" t="n">
        <v>15985.57</v>
      </c>
      <c r="I45" s="85">
        <f>G45-(36 *G45/100)</f>
        <v/>
      </c>
      <c r="J45" s="85">
        <f>G45-(25 *G45/100)</f>
        <v/>
      </c>
      <c r="K45" s="86">
        <f>IF(G45="","",G45*(1-$G$4))</f>
        <v/>
      </c>
      <c r="L45" s="86">
        <f>IF(H45="","",H45*(1-$G$4))</f>
        <v/>
      </c>
      <c r="M45" s="85" t="inlineStr">
        <is>
          <t>Нет</t>
        </is>
      </c>
      <c r="N45" s="87" t="n">
        <v>1</v>
      </c>
      <c r="O45" s="87" t="n">
        <v>1</v>
      </c>
      <c r="P45" s="87" t="n">
        <v>4</v>
      </c>
      <c r="Q45" s="88" t="inlineStr">
        <is>
          <t>35 Светотехника</t>
        </is>
      </c>
      <c r="R45" s="88" t="inlineStr">
        <is>
          <t>35.01 Промышленное освещение</t>
        </is>
      </c>
      <c r="S45" s="88" t="inlineStr">
        <is>
          <t>35.01.02 Светильники для высоких пролетов</t>
        </is>
      </c>
      <c r="T45" s="88" t="n"/>
      <c r="U45" s="84" t="inlineStr">
        <is>
          <t>Регулярная</t>
        </is>
      </c>
      <c r="V45" s="84" t="inlineStr">
        <is>
          <t>Luma</t>
        </is>
      </c>
      <c r="W45" s="89" t="inlineStr"/>
      <c r="X45" s="90" t="n">
        <v>2.521</v>
      </c>
      <c r="Y45" s="91" t="n">
        <v>0.012879</v>
      </c>
      <c r="Z45" s="85">
        <f>IF(OR(E45="",K45=""),"",E45*K45)</f>
        <v/>
      </c>
      <c r="AA45" s="85">
        <f>IF(OR(E45="",X45=""),"",X45*E45)</f>
        <v/>
      </c>
      <c r="AB45" s="92">
        <f>IF(OR(E45="",Y45=""),"",E45*Y45)</f>
        <v/>
      </c>
    </row>
    <row r="46" ht="75" customHeight="1" s="127">
      <c r="A46" s="81" t="inlineStr">
        <is>
          <t>HIL-2103-200-120-5000</t>
        </is>
      </c>
      <c r="B46" s="82" t="inlineStr">
        <is>
          <t>Светильник светодиодный промышленный для высоких пролетов ДСП-2103 200Вт 120 гр 5000К IP65 EKF</t>
        </is>
      </c>
      <c r="C46" s="141" t="inlineStr">
        <is>
          <t>https://cdn.ekfgroup.com/unsafe/fit-in/102x102/center/filters:format(png)/products/0A57AABE992FEF679412A7D1C9B86D67.jpg</t>
        </is>
      </c>
      <c r="D46" s="141" t="n"/>
      <c r="E46" s="83" t="n"/>
      <c r="F46" s="84" t="inlineStr">
        <is>
          <t>шт</t>
        </is>
      </c>
      <c r="G46" s="85" t="n">
        <v>23742.06</v>
      </c>
      <c r="H46" s="85" t="n">
        <v>19460.7</v>
      </c>
      <c r="I46" s="85">
        <f>G46-(36 *G46/100)</f>
        <v/>
      </c>
      <c r="J46" s="85">
        <f>G46-(25 *G46/100)</f>
        <v/>
      </c>
      <c r="K46" s="86">
        <f>IF(G46="","",G46*(1-$G$4))</f>
        <v/>
      </c>
      <c r="L46" s="86">
        <f>IF(H46="","",H46*(1-$G$4))</f>
        <v/>
      </c>
      <c r="M46" s="85" t="inlineStr">
        <is>
          <t>Нет</t>
        </is>
      </c>
      <c r="N46" s="87" t="n">
        <v>1</v>
      </c>
      <c r="O46" s="87" t="n">
        <v>1</v>
      </c>
      <c r="P46" s="87" t="n">
        <v>4</v>
      </c>
      <c r="Q46" s="88" t="inlineStr">
        <is>
          <t>35 Светотехника</t>
        </is>
      </c>
      <c r="R46" s="88" t="inlineStr">
        <is>
          <t>35.01 Промышленное освещение</t>
        </is>
      </c>
      <c r="S46" s="88" t="inlineStr">
        <is>
          <t>35.01.02 Светильники для высоких пролетов</t>
        </is>
      </c>
      <c r="T46" s="88" t="n"/>
      <c r="U46" s="84" t="inlineStr">
        <is>
          <t>Регулярная</t>
        </is>
      </c>
      <c r="V46" s="84" t="inlineStr">
        <is>
          <t>Luma</t>
        </is>
      </c>
      <c r="W46" s="89" t="inlineStr"/>
      <c r="X46" s="90" t="n">
        <v>3.123</v>
      </c>
      <c r="Y46" s="91" t="n">
        <v>0.017441</v>
      </c>
      <c r="Z46" s="85">
        <f>IF(OR(E46="",K46=""),"",E46*K46)</f>
        <v/>
      </c>
      <c r="AA46" s="85">
        <f>IF(OR(E46="",X46=""),"",X46*E46)</f>
        <v/>
      </c>
      <c r="AB46" s="92">
        <f>IF(OR(E46="",Y46=""),"",E46*Y46)</f>
        <v/>
      </c>
    </row>
    <row r="47" ht="75" customHeight="1" s="127">
      <c r="A47" s="81" t="inlineStr">
        <is>
          <t>HIL-2103-200-90-5000</t>
        </is>
      </c>
      <c r="B47" s="82" t="inlineStr">
        <is>
          <t>Светильник светодиодный промышленный для высоких пролетов ДСП-2103 200Вт 90 гр 5000К IP65 EKF</t>
        </is>
      </c>
      <c r="C47" s="141" t="inlineStr">
        <is>
          <t>https://cdn.ekfgroup.com/unsafe/fit-in/102x102/center/filters:format(png)/products/6DAB716BE7B560D4F29C99DB000DCF26.jpg</t>
        </is>
      </c>
      <c r="D47" s="141" t="n"/>
      <c r="E47" s="83" t="n"/>
      <c r="F47" s="84" t="inlineStr">
        <is>
          <t>шт</t>
        </is>
      </c>
      <c r="G47" s="85" t="n">
        <v>23276.53</v>
      </c>
      <c r="H47" s="85" t="n">
        <v>19079.12</v>
      </c>
      <c r="I47" s="85">
        <f>G47-(36 *G47/100)</f>
        <v/>
      </c>
      <c r="J47" s="85">
        <f>G47-(25 *G47/100)</f>
        <v/>
      </c>
      <c r="K47" s="86">
        <f>IF(G47="","",G47*(1-$G$4))</f>
        <v/>
      </c>
      <c r="L47" s="86">
        <f>IF(H47="","",H47*(1-$G$4))</f>
        <v/>
      </c>
      <c r="M47" s="85" t="inlineStr">
        <is>
          <t>Нет</t>
        </is>
      </c>
      <c r="N47" s="87" t="n">
        <v>1</v>
      </c>
      <c r="O47" s="87" t="n">
        <v>1</v>
      </c>
      <c r="P47" s="87" t="n">
        <v>4</v>
      </c>
      <c r="Q47" s="88" t="inlineStr">
        <is>
          <t>35 Светотехника</t>
        </is>
      </c>
      <c r="R47" s="88" t="inlineStr">
        <is>
          <t>35.01 Промышленное освещение</t>
        </is>
      </c>
      <c r="S47" s="88" t="inlineStr">
        <is>
          <t>35.01.02 Светильники для высоких пролетов</t>
        </is>
      </c>
      <c r="T47" s="88" t="n"/>
      <c r="U47" s="84" t="inlineStr">
        <is>
          <t>Регулярная</t>
        </is>
      </c>
      <c r="V47" s="84" t="inlineStr">
        <is>
          <t>Luma</t>
        </is>
      </c>
      <c r="W47" s="89" t="inlineStr"/>
      <c r="X47" s="90" t="n">
        <v>3.129</v>
      </c>
      <c r="Y47" s="91" t="n">
        <v>0.016023</v>
      </c>
      <c r="Z47" s="85">
        <f>IF(OR(E47="",K47=""),"",E47*K47)</f>
        <v/>
      </c>
      <c r="AA47" s="85">
        <f>IF(OR(E47="",X47=""),"",X47*E47)</f>
        <v/>
      </c>
      <c r="AB47" s="92">
        <f>IF(OR(E47="",Y47=""),"",E47*Y47)</f>
        <v/>
      </c>
    </row>
    <row r="48" ht="75" customHeight="1" s="127">
      <c r="A48" s="81" t="inlineStr">
        <is>
          <t>BKL-1003-R-12-4000</t>
        </is>
      </c>
      <c r="B48" s="82" t="inlineStr">
        <is>
          <t>Светильник светодиодный ЖКХ круг ДПО-1003 12Вт 4000K IP65 LUMA EKF</t>
        </is>
      </c>
      <c r="C48" s="141" t="inlineStr">
        <is>
          <t>https://cdn.ekfgroup.com/unsafe/fit-in/102x102/center/filters:format(png)/products/81232BC186423B7E3C11FC888C484871.jpg</t>
        </is>
      </c>
      <c r="D48" s="141" t="n"/>
      <c r="E48" s="83" t="n"/>
      <c r="F48" s="84" t="inlineStr">
        <is>
          <t>шт</t>
        </is>
      </c>
      <c r="G48" s="85" t="n">
        <v>394.66</v>
      </c>
      <c r="H48" s="85" t="n">
        <v>323.49</v>
      </c>
      <c r="I48" s="85">
        <f>G48-(36 *G48/100)</f>
        <v/>
      </c>
      <c r="J48" s="85">
        <f>G48-(25 *G48/100)</f>
        <v/>
      </c>
      <c r="K48" s="86">
        <f>IF(G48="","",G48*(1-$G$4))</f>
        <v/>
      </c>
      <c r="L48" s="86">
        <f>IF(H48="","",H48*(1-$G$4))</f>
        <v/>
      </c>
      <c r="M48" s="85" t="inlineStr">
        <is>
          <t>Нет</t>
        </is>
      </c>
      <c r="N48" s="87" t="n">
        <v>1</v>
      </c>
      <c r="O48" s="87" t="n">
        <v>1</v>
      </c>
      <c r="P48" s="87" t="n">
        <v>40</v>
      </c>
      <c r="Q48" s="88" t="inlineStr">
        <is>
          <t>35 Светотехника</t>
        </is>
      </c>
      <c r="R48" s="88" t="inlineStr">
        <is>
          <t>35.02 Коммунально-бытовое освещение</t>
        </is>
      </c>
      <c r="S48" s="88" t="inlineStr">
        <is>
          <t>35.02.01 Светильники светодиодные для ЖКХ</t>
        </is>
      </c>
      <c r="T48" s="88" t="n"/>
      <c r="U48" s="84" t="inlineStr">
        <is>
          <t>Регулярная</t>
        </is>
      </c>
      <c r="V48" s="84" t="inlineStr">
        <is>
          <t>Luma</t>
        </is>
      </c>
      <c r="W48" s="89" t="inlineStr"/>
      <c r="X48" s="90" t="n">
        <v>0.08500000000000001</v>
      </c>
      <c r="Y48" s="91" t="n">
        <v>1e-06</v>
      </c>
      <c r="Z48" s="85">
        <f>IF(OR(E48="",K48=""),"",E48*K48)</f>
        <v/>
      </c>
      <c r="AA48" s="85">
        <f>IF(OR(E48="",X48=""),"",X48*E48)</f>
        <v/>
      </c>
      <c r="AB48" s="92">
        <f>IF(OR(E48="",Y48=""),"",E48*Y48)</f>
        <v/>
      </c>
    </row>
    <row r="49" ht="75" customHeight="1" s="127">
      <c r="A49" s="81" t="inlineStr">
        <is>
          <t>BKL-1003-R-12-6500</t>
        </is>
      </c>
      <c r="B49" s="82" t="inlineStr">
        <is>
          <t>Светильник светодиодный ЖКХ круг ДПО-1003 12Вт 6500K IP65 LUMA EKF</t>
        </is>
      </c>
      <c r="C49" s="141" t="inlineStr">
        <is>
          <t>https://cdn.ekfgroup.com/unsafe/fit-in/102x102/center/filters:format(png)/products/7EF6513C209E592E53BDA156F9B95F35.png</t>
        </is>
      </c>
      <c r="D49" s="141" t="n"/>
      <c r="E49" s="83" t="n"/>
      <c r="F49" s="84" t="inlineStr">
        <is>
          <t>шт</t>
        </is>
      </c>
      <c r="G49" s="85" t="n">
        <v>386.93</v>
      </c>
      <c r="H49" s="85" t="n">
        <v>317.16</v>
      </c>
      <c r="I49" s="85">
        <f>G49-(36 *G49/100)</f>
        <v/>
      </c>
      <c r="J49" s="85">
        <f>G49-(25 *G49/100)</f>
        <v/>
      </c>
      <c r="K49" s="86">
        <f>IF(G49="","",G49*(1-$G$4))</f>
        <v/>
      </c>
      <c r="L49" s="86">
        <f>IF(H49="","",H49*(1-$G$4))</f>
        <v/>
      </c>
      <c r="M49" s="85" t="inlineStr">
        <is>
          <t>Нет</t>
        </is>
      </c>
      <c r="N49" s="87" t="n">
        <v>1</v>
      </c>
      <c r="O49" s="87" t="n">
        <v>1</v>
      </c>
      <c r="P49" s="87" t="n">
        <v>40</v>
      </c>
      <c r="Q49" s="88" t="inlineStr">
        <is>
          <t>35 Светотехника</t>
        </is>
      </c>
      <c r="R49" s="88" t="inlineStr">
        <is>
          <t>35.02 Коммунально-бытовое освещение</t>
        </is>
      </c>
      <c r="S49" s="88" t="inlineStr">
        <is>
          <t>35.02.01 Светильники светодиодные для ЖКХ</t>
        </is>
      </c>
      <c r="T49" s="88" t="n"/>
      <c r="U49" s="84" t="inlineStr">
        <is>
          <t>Регулярная</t>
        </is>
      </c>
      <c r="V49" s="84" t="inlineStr">
        <is>
          <t>Luma</t>
        </is>
      </c>
      <c r="W49" s="89" t="inlineStr"/>
      <c r="X49" s="90" t="n">
        <v>0.08500000000000001</v>
      </c>
      <c r="Y49" s="91" t="n">
        <v>1e-06</v>
      </c>
      <c r="Z49" s="85">
        <f>IF(OR(E49="",K49=""),"",E49*K49)</f>
        <v/>
      </c>
      <c r="AA49" s="85">
        <f>IF(OR(E49="",X49=""),"",X49*E49)</f>
        <v/>
      </c>
      <c r="AB49" s="92">
        <f>IF(OR(E49="",Y49=""),"",E49*Y49)</f>
        <v/>
      </c>
    </row>
    <row r="50" ht="75" customHeight="1" s="127">
      <c r="A50" s="81" t="inlineStr">
        <is>
          <t>BKL-1004-R-15-4000</t>
        </is>
      </c>
      <c r="B50" s="82" t="inlineStr">
        <is>
          <t>Светильник светодиодный ЖКХ круг ДПО-1004 15Вт 4000K IP65 LUMA EKF</t>
        </is>
      </c>
      <c r="C50" s="141" t="inlineStr">
        <is>
          <t>https://cdn.ekfgroup.com/unsafe/fit-in/102x102/center/filters:format(png)/products/94225B64845CBE3DF83150A73A3F913A.jpg</t>
        </is>
      </c>
      <c r="D50" s="141" t="n"/>
      <c r="E50" s="83" t="n"/>
      <c r="F50" s="84" t="inlineStr">
        <is>
          <t>шт</t>
        </is>
      </c>
      <c r="G50" s="85" t="n">
        <v>480.32</v>
      </c>
      <c r="H50" s="85" t="n">
        <v>393.7</v>
      </c>
      <c r="I50" s="85">
        <f>G50-(36 *G50/100)</f>
        <v/>
      </c>
      <c r="J50" s="85">
        <f>G50-(25 *G50/100)</f>
        <v/>
      </c>
      <c r="K50" s="86">
        <f>IF(G50="","",G50*(1-$G$4))</f>
        <v/>
      </c>
      <c r="L50" s="86">
        <f>IF(H50="","",H50*(1-$G$4))</f>
        <v/>
      </c>
      <c r="M50" s="85" t="inlineStr">
        <is>
          <t>Нет</t>
        </is>
      </c>
      <c r="N50" s="87" t="n">
        <v>1</v>
      </c>
      <c r="O50" s="87" t="n">
        <v>1</v>
      </c>
      <c r="P50" s="87" t="n">
        <v>40</v>
      </c>
      <c r="Q50" s="88" t="inlineStr">
        <is>
          <t>35 Светотехника</t>
        </is>
      </c>
      <c r="R50" s="88" t="inlineStr">
        <is>
          <t>35.02 Коммунально-бытовое освещение</t>
        </is>
      </c>
      <c r="S50" s="88" t="inlineStr">
        <is>
          <t>35.02.01 Светильники светодиодные для ЖКХ</t>
        </is>
      </c>
      <c r="T50" s="88" t="n"/>
      <c r="U50" s="84" t="inlineStr">
        <is>
          <t>Регулярная</t>
        </is>
      </c>
      <c r="V50" s="84" t="inlineStr">
        <is>
          <t>Luma</t>
        </is>
      </c>
      <c r="W50" s="89" t="inlineStr"/>
      <c r="X50" s="90" t="n">
        <v>0.098</v>
      </c>
      <c r="Y50" s="91" t="n">
        <v>1e-06</v>
      </c>
      <c r="Z50" s="85">
        <f>IF(OR(E50="",K50=""),"",E50*K50)</f>
        <v/>
      </c>
      <c r="AA50" s="85">
        <f>IF(OR(E50="",X50=""),"",X50*E50)</f>
        <v/>
      </c>
      <c r="AB50" s="92">
        <f>IF(OR(E50="",Y50=""),"",E50*Y50)</f>
        <v/>
      </c>
    </row>
    <row r="51" ht="75" customHeight="1" s="127">
      <c r="A51" s="81" t="inlineStr">
        <is>
          <t>BKL-1004-R-15-6500</t>
        </is>
      </c>
      <c r="B51" s="82" t="inlineStr">
        <is>
          <t>Светильник светодиодный ЖКХ круг ДПО-1004 15Вт 6500K IP65 LUMA EKF</t>
        </is>
      </c>
      <c r="C51" s="141" t="inlineStr">
        <is>
          <t>https://cdn.ekfgroup.com/unsafe/fit-in/102x102/center/filters:format(png)/products/940BC30A481F7EF9B16F574BD1B3A34E.png</t>
        </is>
      </c>
      <c r="D51" s="141" t="n"/>
      <c r="E51" s="83" t="n"/>
      <c r="F51" s="84" t="inlineStr">
        <is>
          <t>шт</t>
        </is>
      </c>
      <c r="G51" s="85" t="n">
        <v>480.32</v>
      </c>
      <c r="H51" s="85" t="n">
        <v>393.7</v>
      </c>
      <c r="I51" s="85">
        <f>G51-(36 *G51/100)</f>
        <v/>
      </c>
      <c r="J51" s="85">
        <f>G51-(25 *G51/100)</f>
        <v/>
      </c>
      <c r="K51" s="86">
        <f>IF(G51="","",G51*(1-$G$4))</f>
        <v/>
      </c>
      <c r="L51" s="86">
        <f>IF(H51="","",H51*(1-$G$4))</f>
        <v/>
      </c>
      <c r="M51" s="85" t="inlineStr">
        <is>
          <t>Нет</t>
        </is>
      </c>
      <c r="N51" s="87" t="n">
        <v>1</v>
      </c>
      <c r="O51" s="87" t="n">
        <v>1</v>
      </c>
      <c r="P51" s="87" t="n">
        <v>40</v>
      </c>
      <c r="Q51" s="88" t="inlineStr">
        <is>
          <t>35 Светотехника</t>
        </is>
      </c>
      <c r="R51" s="88" t="inlineStr">
        <is>
          <t>35.02 Коммунально-бытовое освещение</t>
        </is>
      </c>
      <c r="S51" s="88" t="inlineStr">
        <is>
          <t>35.02.01 Светильники светодиодные для ЖКХ</t>
        </is>
      </c>
      <c r="T51" s="88" t="n"/>
      <c r="U51" s="84" t="inlineStr">
        <is>
          <t>Регулярная</t>
        </is>
      </c>
      <c r="V51" s="84" t="inlineStr">
        <is>
          <t>Luma</t>
        </is>
      </c>
      <c r="W51" s="89" t="inlineStr"/>
      <c r="X51" s="90" t="n">
        <v>0.098</v>
      </c>
      <c r="Y51" s="91" t="n">
        <v>1e-06</v>
      </c>
      <c r="Z51" s="85">
        <f>IF(OR(E51="",K51=""),"",E51*K51)</f>
        <v/>
      </c>
      <c r="AA51" s="85">
        <f>IF(OR(E51="",X51=""),"",X51*E51)</f>
        <v/>
      </c>
      <c r="AB51" s="92">
        <f>IF(OR(E51="",Y51=""),"",E51*Y51)</f>
        <v/>
      </c>
    </row>
    <row r="52" ht="75" customHeight="1" s="127">
      <c r="A52" s="81" t="inlineStr">
        <is>
          <t>BKL-1005-R-18-4000</t>
        </is>
      </c>
      <c r="B52" s="82" t="inlineStr">
        <is>
          <t>Светильник светодиодный ЖКХ круг ДПО-1005 18Вт 4000K IP65 LUMA EKF</t>
        </is>
      </c>
      <c r="C52" s="141" t="inlineStr">
        <is>
          <t>https://cdn.ekfgroup.com/unsafe/fit-in/102x102/center/filters:format(png)/products/1399476424125D2AAD677B484621D065.jpg</t>
        </is>
      </c>
      <c r="D52" s="141" t="n"/>
      <c r="E52" s="83" t="n"/>
      <c r="F52" s="84" t="inlineStr">
        <is>
          <t>шт</t>
        </is>
      </c>
      <c r="G52" s="85" t="n">
        <v>626.01</v>
      </c>
      <c r="H52" s="85" t="n">
        <v>513.12</v>
      </c>
      <c r="I52" s="85">
        <f>G52-(36 *G52/100)</f>
        <v/>
      </c>
      <c r="J52" s="85">
        <f>G52-(25 *G52/100)</f>
        <v/>
      </c>
      <c r="K52" s="86">
        <f>IF(G52="","",G52*(1-$G$4))</f>
        <v/>
      </c>
      <c r="L52" s="86">
        <f>IF(H52="","",H52*(1-$G$4))</f>
        <v/>
      </c>
      <c r="M52" s="85" t="inlineStr">
        <is>
          <t>Нет</t>
        </is>
      </c>
      <c r="N52" s="87" t="n">
        <v>1</v>
      </c>
      <c r="O52" s="87" t="n">
        <v>1</v>
      </c>
      <c r="P52" s="87" t="n">
        <v>40</v>
      </c>
      <c r="Q52" s="88" t="inlineStr">
        <is>
          <t>35 Светотехника</t>
        </is>
      </c>
      <c r="R52" s="88" t="inlineStr">
        <is>
          <t>35.02 Коммунально-бытовое освещение</t>
        </is>
      </c>
      <c r="S52" s="88" t="inlineStr">
        <is>
          <t>35.02.01 Светильники светодиодные для ЖКХ</t>
        </is>
      </c>
      <c r="T52" s="88" t="n"/>
      <c r="U52" s="84" t="inlineStr">
        <is>
          <t>Регулярная</t>
        </is>
      </c>
      <c r="V52" s="84" t="inlineStr">
        <is>
          <t>Luma</t>
        </is>
      </c>
      <c r="W52" s="89" t="inlineStr"/>
      <c r="X52" s="90" t="n">
        <v>0.14</v>
      </c>
      <c r="Y52" s="91" t="n">
        <v>0.001314</v>
      </c>
      <c r="Z52" s="85">
        <f>IF(OR(E52="",K52=""),"",E52*K52)</f>
        <v/>
      </c>
      <c r="AA52" s="85">
        <f>IF(OR(E52="",X52=""),"",X52*E52)</f>
        <v/>
      </c>
      <c r="AB52" s="92">
        <f>IF(OR(E52="",Y52=""),"",E52*Y52)</f>
        <v/>
      </c>
    </row>
    <row r="53" ht="75" customHeight="1" s="127">
      <c r="A53" s="81" t="inlineStr">
        <is>
          <t>BKL-1005-R-18-6500</t>
        </is>
      </c>
      <c r="B53" s="82" t="inlineStr">
        <is>
          <t>Светильник светодиодный ЖКХ круг ДПО-1005 18Вт 6500K IP65 LUMA EKF</t>
        </is>
      </c>
      <c r="C53" s="141" t="inlineStr">
        <is>
          <t>https://cdn.ekfgroup.com/unsafe/fit-in/102x102/center/filters:format(png)/products/651F381C2DE0D8F4D532FC268D88B927.png</t>
        </is>
      </c>
      <c r="D53" s="141" t="n"/>
      <c r="E53" s="83" t="n"/>
      <c r="F53" s="84" t="inlineStr">
        <is>
          <t>шт</t>
        </is>
      </c>
      <c r="G53" s="85" t="n">
        <v>613.73</v>
      </c>
      <c r="H53" s="85" t="n">
        <v>503.06</v>
      </c>
      <c r="I53" s="85">
        <f>G53-(36 *G53/100)</f>
        <v/>
      </c>
      <c r="J53" s="85">
        <f>G53-(25 *G53/100)</f>
        <v/>
      </c>
      <c r="K53" s="86">
        <f>IF(G53="","",G53*(1-$G$4))</f>
        <v/>
      </c>
      <c r="L53" s="86">
        <f>IF(H53="","",H53*(1-$G$4))</f>
        <v/>
      </c>
      <c r="M53" s="85" t="inlineStr">
        <is>
          <t>Нет</t>
        </is>
      </c>
      <c r="N53" s="87" t="n">
        <v>1</v>
      </c>
      <c r="O53" s="87" t="n">
        <v>1</v>
      </c>
      <c r="P53" s="87" t="n">
        <v>40</v>
      </c>
      <c r="Q53" s="88" t="inlineStr">
        <is>
          <t>35 Светотехника</t>
        </is>
      </c>
      <c r="R53" s="88" t="inlineStr">
        <is>
          <t>35.02 Коммунально-бытовое освещение</t>
        </is>
      </c>
      <c r="S53" s="88" t="inlineStr">
        <is>
          <t>35.02.01 Светильники светодиодные для ЖКХ</t>
        </is>
      </c>
      <c r="T53" s="88" t="n"/>
      <c r="U53" s="84" t="inlineStr">
        <is>
          <t>Регулярная</t>
        </is>
      </c>
      <c r="V53" s="84" t="inlineStr">
        <is>
          <t>Luma</t>
        </is>
      </c>
      <c r="W53" s="89" t="inlineStr"/>
      <c r="X53" s="90" t="n">
        <v>0.128</v>
      </c>
      <c r="Y53" s="91" t="n">
        <v>1e-06</v>
      </c>
      <c r="Z53" s="85">
        <f>IF(OR(E53="",K53=""),"",E53*K53)</f>
        <v/>
      </c>
      <c r="AA53" s="85">
        <f>IF(OR(E53="",X53=""),"",X53*E53)</f>
        <v/>
      </c>
      <c r="AB53" s="92">
        <f>IF(OR(E53="",Y53=""),"",E53*Y53)</f>
        <v/>
      </c>
    </row>
    <row r="54" ht="75" customHeight="1" s="127">
      <c r="A54" s="81" t="inlineStr">
        <is>
          <t>BKL-1006-R-24-4000</t>
        </is>
      </c>
      <c r="B54" s="82" t="inlineStr">
        <is>
          <t>Светильник светодиодный ЖКХ круг ДПО-1006 24Вт 4000K IP65 LUMA EKF</t>
        </is>
      </c>
      <c r="C54" s="141" t="inlineStr">
        <is>
          <t>https://cdn.ekfgroup.com/unsafe/fit-in/102x102/center/filters:format(png)/products/A93FEFC53C82ED426A90C8DAC316FFE3.jpg</t>
        </is>
      </c>
      <c r="D54" s="141" t="n"/>
      <c r="E54" s="83" t="n"/>
      <c r="F54" s="84" t="inlineStr">
        <is>
          <t>шт</t>
        </is>
      </c>
      <c r="G54" s="85" t="n">
        <v>762.1</v>
      </c>
      <c r="H54" s="85" t="n">
        <v>624.67</v>
      </c>
      <c r="I54" s="85">
        <f>G54-(36 *G54/100)</f>
        <v/>
      </c>
      <c r="J54" s="85">
        <f>G54-(25 *G54/100)</f>
        <v/>
      </c>
      <c r="K54" s="86">
        <f>IF(G54="","",G54*(1-$G$4))</f>
        <v/>
      </c>
      <c r="L54" s="86">
        <f>IF(H54="","",H54*(1-$G$4))</f>
        <v/>
      </c>
      <c r="M54" s="85" t="inlineStr">
        <is>
          <t>Нет</t>
        </is>
      </c>
      <c r="N54" s="87" t="n">
        <v>1</v>
      </c>
      <c r="O54" s="87" t="n">
        <v>1</v>
      </c>
      <c r="P54" s="87" t="n">
        <v>40</v>
      </c>
      <c r="Q54" s="88" t="inlineStr">
        <is>
          <t>35 Светотехника</t>
        </is>
      </c>
      <c r="R54" s="88" t="inlineStr">
        <is>
          <t>35.02 Коммунально-бытовое освещение</t>
        </is>
      </c>
      <c r="S54" s="88" t="inlineStr">
        <is>
          <t>35.02.01 Светильники светодиодные для ЖКХ</t>
        </is>
      </c>
      <c r="T54" s="88" t="n"/>
      <c r="U54" s="84" t="inlineStr">
        <is>
          <t>Регулярная</t>
        </is>
      </c>
      <c r="V54" s="84" t="inlineStr">
        <is>
          <t>Luma</t>
        </is>
      </c>
      <c r="W54" s="89" t="inlineStr"/>
      <c r="X54" s="90" t="n">
        <v>0.183</v>
      </c>
      <c r="Y54" s="91" t="n">
        <v>0.001635</v>
      </c>
      <c r="Z54" s="85">
        <f>IF(OR(E54="",K54=""),"",E54*K54)</f>
        <v/>
      </c>
      <c r="AA54" s="85">
        <f>IF(OR(E54="",X54=""),"",X54*E54)</f>
        <v/>
      </c>
      <c r="AB54" s="92">
        <f>IF(OR(E54="",Y54=""),"",E54*Y54)</f>
        <v/>
      </c>
    </row>
    <row r="55" ht="75" customHeight="1" s="127">
      <c r="A55" s="81" t="inlineStr">
        <is>
          <t>BKL-1100DA-R-12-4000</t>
        </is>
      </c>
      <c r="B55" s="82" t="inlineStr">
        <is>
          <t>Светильник светодиодный ЖКХ круг ДПО-1100 с оптико-акустическим датчиком движения 12Вт 4000K IP65 LUMA EKF</t>
        </is>
      </c>
      <c r="C55" s="141" t="inlineStr">
        <is>
          <t>https://cdn.ekfgroup.com/unsafe/fit-in/102x102/center/filters:format(png)/products/B1350925A3327ADF6C2F01D82AAB06FF.jpg</t>
        </is>
      </c>
      <c r="D55" s="141" t="n"/>
      <c r="E55" s="83" t="n"/>
      <c r="F55" s="84" t="inlineStr">
        <is>
          <t>шт</t>
        </is>
      </c>
      <c r="G55" s="85" t="n">
        <v>544.35</v>
      </c>
      <c r="H55" s="85" t="n">
        <v>446.19</v>
      </c>
      <c r="I55" s="85">
        <f>G55-(36 *G55/100)</f>
        <v/>
      </c>
      <c r="J55" s="85">
        <f>G55-(25 *G55/100)</f>
        <v/>
      </c>
      <c r="K55" s="86">
        <f>IF(G55="","",G55*(1-$G$4))</f>
        <v/>
      </c>
      <c r="L55" s="86">
        <f>IF(H55="","",H55*(1-$G$4))</f>
        <v/>
      </c>
      <c r="M55" s="85" t="inlineStr">
        <is>
          <t>Нет</t>
        </is>
      </c>
      <c r="N55" s="87" t="n">
        <v>1</v>
      </c>
      <c r="O55" s="87" t="n">
        <v>1</v>
      </c>
      <c r="P55" s="87" t="n">
        <v>40</v>
      </c>
      <c r="Q55" s="88" t="inlineStr">
        <is>
          <t>35 Светотехника</t>
        </is>
      </c>
      <c r="R55" s="88" t="inlineStr">
        <is>
          <t>35.02 Коммунально-бытовое освещение</t>
        </is>
      </c>
      <c r="S55" s="88" t="inlineStr">
        <is>
          <t>35.02.01 Светильники светодиодные для ЖКХ</t>
        </is>
      </c>
      <c r="T55" s="88" t="n"/>
      <c r="U55" s="84" t="inlineStr">
        <is>
          <t>Регулярная</t>
        </is>
      </c>
      <c r="V55" s="84" t="inlineStr">
        <is>
          <t>Luma</t>
        </is>
      </c>
      <c r="W55" s="89" t="inlineStr"/>
      <c r="X55" s="90" t="n">
        <v>0.091</v>
      </c>
      <c r="Y55" s="91" t="n">
        <v>0.000782</v>
      </c>
      <c r="Z55" s="85">
        <f>IF(OR(E55="",K55=""),"",E55*K55)</f>
        <v/>
      </c>
      <c r="AA55" s="85">
        <f>IF(OR(E55="",X55=""),"",X55*E55)</f>
        <v/>
      </c>
      <c r="AB55" s="92">
        <f>IF(OR(E55="",Y55=""),"",E55*Y55)</f>
        <v/>
      </c>
    </row>
    <row r="56" ht="75" customHeight="1" s="127">
      <c r="A56" s="81" t="inlineStr">
        <is>
          <t>BKL-1200DA-R-18-4000</t>
        </is>
      </c>
      <c r="B56" s="82" t="inlineStr">
        <is>
          <t>Светильник светодиодный ЖКХ круг ДПО-1200 с оптико-акустическим датчиком движения 18Вт 4000K IP65 LUMA EKF</t>
        </is>
      </c>
      <c r="C56" s="141" t="inlineStr">
        <is>
          <t>https://cdn.ekfgroup.com/unsafe/fit-in/102x102/center/filters:format(png)/products/B8BADF903BE946137CF71CC6CE812C11.jpg</t>
        </is>
      </c>
      <c r="D56" s="141" t="n"/>
      <c r="E56" s="83" t="n"/>
      <c r="F56" s="84" t="inlineStr">
        <is>
          <t>шт</t>
        </is>
      </c>
      <c r="G56" s="85" t="n">
        <v>707.6799999999999</v>
      </c>
      <c r="H56" s="85" t="n">
        <v>580.0700000000001</v>
      </c>
      <c r="I56" s="85">
        <f>G56-(36 *G56/100)</f>
        <v/>
      </c>
      <c r="J56" s="85">
        <f>G56-(25 *G56/100)</f>
        <v/>
      </c>
      <c r="K56" s="86">
        <f>IF(G56="","",G56*(1-$G$4))</f>
        <v/>
      </c>
      <c r="L56" s="86">
        <f>IF(H56="","",H56*(1-$G$4))</f>
        <v/>
      </c>
      <c r="M56" s="85" t="inlineStr">
        <is>
          <t>Нет</t>
        </is>
      </c>
      <c r="N56" s="87" t="n">
        <v>1</v>
      </c>
      <c r="O56" s="87" t="n">
        <v>1</v>
      </c>
      <c r="P56" s="87" t="n">
        <v>40</v>
      </c>
      <c r="Q56" s="88" t="inlineStr">
        <is>
          <t>35 Светотехника</t>
        </is>
      </c>
      <c r="R56" s="88" t="inlineStr">
        <is>
          <t>35.02 Коммунально-бытовое освещение</t>
        </is>
      </c>
      <c r="S56" s="88" t="inlineStr">
        <is>
          <t>35.02.01 Светильники светодиодные для ЖКХ</t>
        </is>
      </c>
      <c r="T56" s="88" t="n"/>
      <c r="U56" s="84" t="inlineStr">
        <is>
          <t>Регулярная</t>
        </is>
      </c>
      <c r="V56" s="84" t="inlineStr">
        <is>
          <t>Luma</t>
        </is>
      </c>
      <c r="W56" s="89" t="inlineStr"/>
      <c r="X56" s="90" t="n">
        <v>0.133</v>
      </c>
      <c r="Y56" s="91" t="n">
        <v>1.3e-05</v>
      </c>
      <c r="Z56" s="85">
        <f>IF(OR(E56="",K56=""),"",E56*K56)</f>
        <v/>
      </c>
      <c r="AA56" s="85">
        <f>IF(OR(E56="",X56=""),"",X56*E56)</f>
        <v/>
      </c>
      <c r="AB56" s="92">
        <f>IF(OR(E56="",Y56=""),"",E56*Y56)</f>
        <v/>
      </c>
    </row>
    <row r="57" ht="75" customHeight="1" s="127">
      <c r="A57" s="81" t="inlineStr">
        <is>
          <t>BKL-1300DM-R-12-4000</t>
        </is>
      </c>
      <c r="B57" s="82" t="inlineStr">
        <is>
          <t>Светильник светодиодный ЖКХ круг ДПО-1300 с микроволновым датчиком движения 12Вт 4000K IP65 LUMA EKF</t>
        </is>
      </c>
      <c r="C57" s="141" t="inlineStr">
        <is>
          <t>https://cdn.ekfgroup.com/unsafe/fit-in/102x102/center/filters:format(png)/products/E9FB21C18D844B187E9FB0AA328D7A35.jpg</t>
        </is>
      </c>
      <c r="D57" s="141" t="n"/>
      <c r="E57" s="83" t="n"/>
      <c r="F57" s="84" t="inlineStr">
        <is>
          <t>шт</t>
        </is>
      </c>
      <c r="G57" s="85" t="n">
        <v>707.6799999999999</v>
      </c>
      <c r="H57" s="85" t="n">
        <v>580.0700000000001</v>
      </c>
      <c r="I57" s="85">
        <f>G57-(36 *G57/100)</f>
        <v/>
      </c>
      <c r="J57" s="85">
        <f>G57-(25 *G57/100)</f>
        <v/>
      </c>
      <c r="K57" s="86">
        <f>IF(G57="","",G57*(1-$G$4))</f>
        <v/>
      </c>
      <c r="L57" s="86">
        <f>IF(H57="","",H57*(1-$G$4))</f>
        <v/>
      </c>
      <c r="M57" s="85" t="inlineStr">
        <is>
          <t>Нет</t>
        </is>
      </c>
      <c r="N57" s="87" t="n">
        <v>1</v>
      </c>
      <c r="O57" s="87" t="n">
        <v>1</v>
      </c>
      <c r="P57" s="87" t="n">
        <v>40</v>
      </c>
      <c r="Q57" s="88" t="inlineStr">
        <is>
          <t>35 Светотехника</t>
        </is>
      </c>
      <c r="R57" s="88" t="inlineStr">
        <is>
          <t>35.02 Коммунально-бытовое освещение</t>
        </is>
      </c>
      <c r="S57" s="88" t="inlineStr">
        <is>
          <t>35.02.01 Светильники светодиодные для ЖКХ</t>
        </is>
      </c>
      <c r="T57" s="88" t="n"/>
      <c r="U57" s="84" t="inlineStr">
        <is>
          <t>Регулярная</t>
        </is>
      </c>
      <c r="V57" s="84" t="inlineStr">
        <is>
          <t>Luma</t>
        </is>
      </c>
      <c r="W57" s="89" t="inlineStr"/>
      <c r="X57" s="90" t="n">
        <v>0.08500000000000001</v>
      </c>
      <c r="Y57" s="91" t="n">
        <v>1e-06</v>
      </c>
      <c r="Z57" s="85">
        <f>IF(OR(E57="",K57=""),"",E57*K57)</f>
        <v/>
      </c>
      <c r="AA57" s="85">
        <f>IF(OR(E57="",X57=""),"",X57*E57)</f>
        <v/>
      </c>
      <c r="AB57" s="92">
        <f>IF(OR(E57="",Y57=""),"",E57*Y57)</f>
        <v/>
      </c>
    </row>
    <row r="58" ht="75" customHeight="1" s="127">
      <c r="A58" s="81" t="inlineStr">
        <is>
          <t>BKL-1300DM-R-12-6500</t>
        </is>
      </c>
      <c r="B58" s="82" t="inlineStr">
        <is>
          <t>Светильник светодиодный ЖКХ круг ДПО-1300 с микроволновым датчиком движения 12Вт 6500K IP65 LUMA EKF</t>
        </is>
      </c>
      <c r="C58" s="141" t="inlineStr">
        <is>
          <t>https://cdn.ekfgroup.com/unsafe/fit-in/102x102/center/filters:format(png)/products/869FB796838D00297DE10EC95D0AC2EE.png</t>
        </is>
      </c>
      <c r="D58" s="141" t="n"/>
      <c r="E58" s="83" t="n"/>
      <c r="F58" s="84" t="inlineStr">
        <is>
          <t>шт</t>
        </is>
      </c>
      <c r="G58" s="85" t="n">
        <v>693.8</v>
      </c>
      <c r="H58" s="85" t="n">
        <v>568.6900000000001</v>
      </c>
      <c r="I58" s="85">
        <f>G58-(36 *G58/100)</f>
        <v/>
      </c>
      <c r="J58" s="85">
        <f>G58-(25 *G58/100)</f>
        <v/>
      </c>
      <c r="K58" s="86">
        <f>IF(G58="","",G58*(1-$G$4))</f>
        <v/>
      </c>
      <c r="L58" s="86">
        <f>IF(H58="","",H58*(1-$G$4))</f>
        <v/>
      </c>
      <c r="M58" s="85" t="inlineStr">
        <is>
          <t>Нет</t>
        </is>
      </c>
      <c r="N58" s="87" t="n">
        <v>1</v>
      </c>
      <c r="O58" s="87" t="n">
        <v>1</v>
      </c>
      <c r="P58" s="87" t="n">
        <v>40</v>
      </c>
      <c r="Q58" s="88" t="inlineStr">
        <is>
          <t>35 Светотехника</t>
        </is>
      </c>
      <c r="R58" s="88" t="inlineStr">
        <is>
          <t>35.02 Коммунально-бытовое освещение</t>
        </is>
      </c>
      <c r="S58" s="88" t="inlineStr">
        <is>
          <t>35.02.01 Светильники светодиодные для ЖКХ</t>
        </is>
      </c>
      <c r="T58" s="88" t="n"/>
      <c r="U58" s="84" t="inlineStr">
        <is>
          <t>Регулярная</t>
        </is>
      </c>
      <c r="V58" s="84" t="inlineStr">
        <is>
          <t>Luma</t>
        </is>
      </c>
      <c r="W58" s="89" t="inlineStr"/>
      <c r="X58" s="90" t="n">
        <v>0.08500000000000001</v>
      </c>
      <c r="Y58" s="91" t="n">
        <v>1e-06</v>
      </c>
      <c r="Z58" s="85">
        <f>IF(OR(E58="",K58=""),"",E58*K58)</f>
        <v/>
      </c>
      <c r="AA58" s="85">
        <f>IF(OR(E58="",X58=""),"",X58*E58)</f>
        <v/>
      </c>
      <c r="AB58" s="92">
        <f>IF(OR(E58="",Y58=""),"",E58*Y58)</f>
        <v/>
      </c>
    </row>
    <row r="59" ht="75" customHeight="1" s="127">
      <c r="A59" s="81" t="inlineStr">
        <is>
          <t>BKL-1400DM-R-18-4000</t>
        </is>
      </c>
      <c r="B59" s="82" t="inlineStr">
        <is>
          <t>Светильник светодиодный ЖКХ круг ДПО-1400 с микроволновым датчиком движения 18Вт 4000K IP65 LUMA EKF</t>
        </is>
      </c>
      <c r="C59" s="141" t="inlineStr">
        <is>
          <t>https://cdn.ekfgroup.com/unsafe/fit-in/102x102/center/filters:format(png)/products/135F771E81849D9234289C97266ECD89.jpg</t>
        </is>
      </c>
      <c r="D59" s="141" t="n"/>
      <c r="E59" s="83" t="n"/>
      <c r="F59" s="84" t="inlineStr">
        <is>
          <t>шт</t>
        </is>
      </c>
      <c r="G59" s="85" t="n">
        <v>857.37</v>
      </c>
      <c r="H59" s="85" t="n">
        <v>702.76</v>
      </c>
      <c r="I59" s="85">
        <f>G59-(36 *G59/100)</f>
        <v/>
      </c>
      <c r="J59" s="85">
        <f>G59-(25 *G59/100)</f>
        <v/>
      </c>
      <c r="K59" s="86">
        <f>IF(G59="","",G59*(1-$G$4))</f>
        <v/>
      </c>
      <c r="L59" s="86">
        <f>IF(H59="","",H59*(1-$G$4))</f>
        <v/>
      </c>
      <c r="M59" s="85" t="inlineStr">
        <is>
          <t>Нет</t>
        </is>
      </c>
      <c r="N59" s="87" t="n">
        <v>1</v>
      </c>
      <c r="O59" s="87" t="n">
        <v>1</v>
      </c>
      <c r="P59" s="87" t="n">
        <v>40</v>
      </c>
      <c r="Q59" s="88" t="inlineStr">
        <is>
          <t>35 Светотехника</t>
        </is>
      </c>
      <c r="R59" s="88" t="inlineStr">
        <is>
          <t>35.02 Коммунально-бытовое освещение</t>
        </is>
      </c>
      <c r="S59" s="88" t="inlineStr">
        <is>
          <t>35.02.01 Светильники светодиодные для ЖКХ</t>
        </is>
      </c>
      <c r="T59" s="88" t="n"/>
      <c r="U59" s="84" t="inlineStr">
        <is>
          <t>Регулярная</t>
        </is>
      </c>
      <c r="V59" s="84" t="inlineStr">
        <is>
          <t>Luma</t>
        </is>
      </c>
      <c r="W59" s="89" t="inlineStr"/>
      <c r="X59" s="90" t="n">
        <v>0.101</v>
      </c>
      <c r="Y59" s="91" t="n">
        <v>0.001004</v>
      </c>
      <c r="Z59" s="85">
        <f>IF(OR(E59="",K59=""),"",E59*K59)</f>
        <v/>
      </c>
      <c r="AA59" s="85">
        <f>IF(OR(E59="",X59=""),"",X59*E59)</f>
        <v/>
      </c>
      <c r="AB59" s="92">
        <f>IF(OR(E59="",Y59=""),"",E59*Y59)</f>
        <v/>
      </c>
    </row>
    <row r="60" ht="75" customHeight="1" s="127">
      <c r="A60" s="81" t="inlineStr">
        <is>
          <t>BKL-1400DM-R-18-6500</t>
        </is>
      </c>
      <c r="B60" s="82" t="inlineStr">
        <is>
          <t>Светильник светодиодный ЖКХ круг ДПО-1400 с микроволновым датчиком движения 18Вт 6500K IP65 LUMA EKF</t>
        </is>
      </c>
      <c r="C60" s="141" t="inlineStr">
        <is>
          <t>https://cdn.ekfgroup.com/unsafe/fit-in/102x102/center/filters:format(png)/products/0CD70C64E4D1777DFFF3ABE40335003F.png</t>
        </is>
      </c>
      <c r="D60" s="141" t="n"/>
      <c r="E60" s="83" t="n"/>
      <c r="F60" s="84" t="inlineStr">
        <is>
          <t>шт</t>
        </is>
      </c>
      <c r="G60" s="85" t="n">
        <v>840.5599999999999</v>
      </c>
      <c r="H60" s="85" t="n">
        <v>688.98</v>
      </c>
      <c r="I60" s="85">
        <f>G60-(36 *G60/100)</f>
        <v/>
      </c>
      <c r="J60" s="85">
        <f>G60-(25 *G60/100)</f>
        <v/>
      </c>
      <c r="K60" s="86">
        <f>IF(G60="","",G60*(1-$G$4))</f>
        <v/>
      </c>
      <c r="L60" s="86">
        <f>IF(H60="","",H60*(1-$G$4))</f>
        <v/>
      </c>
      <c r="M60" s="85" t="inlineStr">
        <is>
          <t>Нет</t>
        </is>
      </c>
      <c r="N60" s="87" t="n">
        <v>1</v>
      </c>
      <c r="O60" s="87" t="n">
        <v>1</v>
      </c>
      <c r="P60" s="87" t="n">
        <v>40</v>
      </c>
      <c r="Q60" s="88" t="inlineStr">
        <is>
          <t>35 Светотехника</t>
        </is>
      </c>
      <c r="R60" s="88" t="inlineStr">
        <is>
          <t>35.02 Коммунально-бытовое освещение</t>
        </is>
      </c>
      <c r="S60" s="88" t="inlineStr">
        <is>
          <t>35.02.01 Светильники светодиодные для ЖКХ</t>
        </is>
      </c>
      <c r="T60" s="88" t="n"/>
      <c r="U60" s="84" t="inlineStr">
        <is>
          <t>Регулярная</t>
        </is>
      </c>
      <c r="V60" s="84" t="inlineStr">
        <is>
          <t>Luma</t>
        </is>
      </c>
      <c r="W60" s="89" t="inlineStr"/>
      <c r="X60" s="90" t="n">
        <v>0.1</v>
      </c>
      <c r="Y60" s="91" t="n">
        <v>1e-06</v>
      </c>
      <c r="Z60" s="85">
        <f>IF(OR(E60="",K60=""),"",E60*K60)</f>
        <v/>
      </c>
      <c r="AA60" s="85">
        <f>IF(OR(E60="",X60=""),"",X60*E60)</f>
        <v/>
      </c>
      <c r="AB60" s="92">
        <f>IF(OR(E60="",Y60=""),"",E60*Y60)</f>
        <v/>
      </c>
    </row>
    <row r="61" ht="75" customHeight="1" s="127">
      <c r="A61" s="81" t="inlineStr">
        <is>
          <t>BKL-2001-R-8-4000</t>
        </is>
      </c>
      <c r="B61" s="82" t="inlineStr">
        <is>
          <t>Светильник светодиодный ЖКХ круг ДПО-2001 8Вт 4000K IP65 LUMA EKF</t>
        </is>
      </c>
      <c r="C61" s="141" t="inlineStr">
        <is>
          <t>https://cdn.ekfgroup.com/unsafe/fit-in/102x102/center/filters:format(png)/products/05EE35F839AF004C65E62BA7CDD7F48C.jpg</t>
        </is>
      </c>
      <c r="D61" s="141" t="n"/>
      <c r="E61" s="83" t="n"/>
      <c r="F61" s="84" t="inlineStr">
        <is>
          <t>шт</t>
        </is>
      </c>
      <c r="G61" s="85" t="n">
        <v>733.72</v>
      </c>
      <c r="H61" s="85" t="n">
        <v>601.41</v>
      </c>
      <c r="I61" s="85">
        <f>G61-(36 *G61/100)</f>
        <v/>
      </c>
      <c r="J61" s="85">
        <f>G61-(25 *G61/100)</f>
        <v/>
      </c>
      <c r="K61" s="86">
        <f>IF(G61="","",G61*(1-$G$4))</f>
        <v/>
      </c>
      <c r="L61" s="86">
        <f>IF(H61="","",H61*(1-$G$4))</f>
        <v/>
      </c>
      <c r="M61" s="85" t="inlineStr">
        <is>
          <t>Нет</t>
        </is>
      </c>
      <c r="N61" s="87" t="n">
        <v>1</v>
      </c>
      <c r="O61" s="87" t="n">
        <v>1</v>
      </c>
      <c r="P61" s="87" t="n">
        <v>40</v>
      </c>
      <c r="Q61" s="88" t="inlineStr">
        <is>
          <t>35 Светотехника</t>
        </is>
      </c>
      <c r="R61" s="88" t="inlineStr">
        <is>
          <t>35.02 Коммунально-бытовое освещение</t>
        </is>
      </c>
      <c r="S61" s="88" t="inlineStr">
        <is>
          <t>35.02.01 Светильники светодиодные для ЖКХ</t>
        </is>
      </c>
      <c r="T61" s="88" t="n"/>
      <c r="U61" s="84" t="inlineStr">
        <is>
          <t>Регулярная</t>
        </is>
      </c>
      <c r="V61" s="84" t="inlineStr">
        <is>
          <t>Luma</t>
        </is>
      </c>
      <c r="W61" s="89" t="inlineStr"/>
      <c r="X61" s="90" t="n">
        <v>0.167</v>
      </c>
      <c r="Y61" s="91" t="n">
        <v>0.001076</v>
      </c>
      <c r="Z61" s="85">
        <f>IF(OR(E61="",K61=""),"",E61*K61)</f>
        <v/>
      </c>
      <c r="AA61" s="85">
        <f>IF(OR(E61="",X61=""),"",X61*E61)</f>
        <v/>
      </c>
      <c r="AB61" s="92">
        <f>IF(OR(E61="",Y61=""),"",E61*Y61)</f>
        <v/>
      </c>
    </row>
    <row r="62" ht="75" customHeight="1" s="127">
      <c r="A62" s="81" t="inlineStr">
        <is>
          <t>BKL-2002-R-12-4000</t>
        </is>
      </c>
      <c r="B62" s="82" t="inlineStr">
        <is>
          <t>Светильник светодиодный ЖКХ круг ДПО-2002 12Вт 4000K IP65 LUMA EKF</t>
        </is>
      </c>
      <c r="C62" s="141" t="inlineStr">
        <is>
          <t>https://cdn.ekfgroup.com/unsafe/fit-in/102x102/center/filters:format(png)/products/59FEC041C4AFC4E8F69A0F3DF5717864.jpg</t>
        </is>
      </c>
      <c r="D62" s="141" t="n"/>
      <c r="E62" s="83" t="n"/>
      <c r="F62" s="84" t="inlineStr">
        <is>
          <t>шт</t>
        </is>
      </c>
      <c r="G62" s="85" t="n">
        <v>1068.31</v>
      </c>
      <c r="H62" s="85" t="n">
        <v>875.66</v>
      </c>
      <c r="I62" s="85">
        <f>G62-(36 *G62/100)</f>
        <v/>
      </c>
      <c r="J62" s="85">
        <f>G62-(25 *G62/100)</f>
        <v/>
      </c>
      <c r="K62" s="86">
        <f>IF(G62="","",G62*(1-$G$4))</f>
        <v/>
      </c>
      <c r="L62" s="86">
        <f>IF(H62="","",H62*(1-$G$4))</f>
        <v/>
      </c>
      <c r="M62" s="85" t="inlineStr">
        <is>
          <t>Нет</t>
        </is>
      </c>
      <c r="N62" s="87" t="n">
        <v>1</v>
      </c>
      <c r="O62" s="87" t="n">
        <v>1</v>
      </c>
      <c r="P62" s="87" t="n">
        <v>40</v>
      </c>
      <c r="Q62" s="88" t="inlineStr">
        <is>
          <t>35 Светотехника</t>
        </is>
      </c>
      <c r="R62" s="88" t="inlineStr">
        <is>
          <t>35.02 Коммунально-бытовое освещение</t>
        </is>
      </c>
      <c r="S62" s="88" t="inlineStr">
        <is>
          <t>35.02.01 Светильники светодиодные для ЖКХ</t>
        </is>
      </c>
      <c r="T62" s="88" t="n"/>
      <c r="U62" s="84" t="inlineStr">
        <is>
          <t>Регулярная</t>
        </is>
      </c>
      <c r="V62" s="84" t="inlineStr">
        <is>
          <t>Luma</t>
        </is>
      </c>
      <c r="W62" s="89" t="inlineStr"/>
      <c r="X62" s="90" t="n">
        <v>0.22</v>
      </c>
      <c r="Y62" s="91" t="n">
        <v>0.001832</v>
      </c>
      <c r="Z62" s="85">
        <f>IF(OR(E62="",K62=""),"",E62*K62)</f>
        <v/>
      </c>
      <c r="AA62" s="85">
        <f>IF(OR(E62="",X62=""),"",X62*E62)</f>
        <v/>
      </c>
      <c r="AB62" s="92">
        <f>IF(OR(E62="",Y62=""),"",E62*Y62)</f>
        <v/>
      </c>
    </row>
    <row r="63" ht="75" customHeight="1" s="127">
      <c r="A63" s="81" t="inlineStr">
        <is>
          <t>BKL-2003-R-15-4000</t>
        </is>
      </c>
      <c r="B63" s="82" t="inlineStr">
        <is>
          <t>Светильник светодиодный ЖКХ круг ДПО-2003 15Вт 4000K IP65 LUMA EKF</t>
        </is>
      </c>
      <c r="C63" s="141" t="inlineStr">
        <is>
          <t>https://cdn.ekfgroup.com/unsafe/fit-in/102x102/center/filters:format(png)/products/C038C7A9BC6249034AAD1007F2F5D915.jpg</t>
        </is>
      </c>
      <c r="D63" s="141" t="n"/>
      <c r="E63" s="83" t="n"/>
      <c r="F63" s="84" t="inlineStr">
        <is>
          <t>шт</t>
        </is>
      </c>
      <c r="G63" s="85" t="n">
        <v>1299.67</v>
      </c>
      <c r="H63" s="85" t="n">
        <v>1065.3</v>
      </c>
      <c r="I63" s="85">
        <f>G63-(36 *G63/100)</f>
        <v/>
      </c>
      <c r="J63" s="85">
        <f>G63-(25 *G63/100)</f>
        <v/>
      </c>
      <c r="K63" s="86">
        <f>IF(G63="","",G63*(1-$G$4))</f>
        <v/>
      </c>
      <c r="L63" s="86">
        <f>IF(H63="","",H63*(1-$G$4))</f>
        <v/>
      </c>
      <c r="M63" s="85" t="inlineStr">
        <is>
          <t>Нет</t>
        </is>
      </c>
      <c r="N63" s="87" t="n">
        <v>1</v>
      </c>
      <c r="O63" s="87" t="n">
        <v>1</v>
      </c>
      <c r="P63" s="87" t="n">
        <v>20</v>
      </c>
      <c r="Q63" s="88" t="inlineStr">
        <is>
          <t>35 Светотехника</t>
        </is>
      </c>
      <c r="R63" s="88" t="inlineStr">
        <is>
          <t>35.02 Коммунально-бытовое освещение</t>
        </is>
      </c>
      <c r="S63" s="88" t="inlineStr">
        <is>
          <t>35.02.01 Светильники светодиодные для ЖКХ</t>
        </is>
      </c>
      <c r="T63" s="88" t="n"/>
      <c r="U63" s="84" t="inlineStr">
        <is>
          <t>Регулярная</t>
        </is>
      </c>
      <c r="V63" s="84" t="inlineStr">
        <is>
          <t>Luma</t>
        </is>
      </c>
      <c r="W63" s="89" t="inlineStr"/>
      <c r="X63" s="90" t="n">
        <v>0.291</v>
      </c>
      <c r="Y63" s="91" t="n">
        <v>0.001579</v>
      </c>
      <c r="Z63" s="85">
        <f>IF(OR(E63="",K63=""),"",E63*K63)</f>
        <v/>
      </c>
      <c r="AA63" s="85">
        <f>IF(OR(E63="",X63=""),"",X63*E63)</f>
        <v/>
      </c>
      <c r="AB63" s="92">
        <f>IF(OR(E63="",Y63=""),"",E63*Y63)</f>
        <v/>
      </c>
    </row>
    <row r="64" ht="75" customHeight="1" s="127">
      <c r="A64" s="81" t="inlineStr">
        <is>
          <t>BKL-2006-R-20-4000</t>
        </is>
      </c>
      <c r="B64" s="82" t="inlineStr">
        <is>
          <t>Светильник светодиодный ЖКХ круг ДПО-2006 20Вт 4000K IP65 LUMA EKF</t>
        </is>
      </c>
      <c r="C64" s="141" t="inlineStr">
        <is>
          <t>https://cdn.ekfgroup.com/unsafe/fit-in/102x102/center/filters:format(png)/products/5D70521D7BDF5340EB8CD55BD9824A96.jpg</t>
        </is>
      </c>
      <c r="D64" s="141" t="n"/>
      <c r="E64" s="83" t="n"/>
      <c r="F64" s="84" t="inlineStr">
        <is>
          <t>шт</t>
        </is>
      </c>
      <c r="G64" s="85" t="n">
        <v>1592.24</v>
      </c>
      <c r="H64" s="85" t="n">
        <v>1305.11</v>
      </c>
      <c r="I64" s="85">
        <f>G64-(36 *G64/100)</f>
        <v/>
      </c>
      <c r="J64" s="85">
        <f>G64-(25 *G64/100)</f>
        <v/>
      </c>
      <c r="K64" s="86">
        <f>IF(G64="","",G64*(1-$G$4))</f>
        <v/>
      </c>
      <c r="L64" s="86">
        <f>IF(H64="","",H64*(1-$G$4))</f>
        <v/>
      </c>
      <c r="M64" s="85" t="inlineStr">
        <is>
          <t>Нет</t>
        </is>
      </c>
      <c r="N64" s="87" t="n">
        <v>1</v>
      </c>
      <c r="O64" s="87" t="n">
        <v>1</v>
      </c>
      <c r="P64" s="87" t="n">
        <v>36</v>
      </c>
      <c r="Q64" s="88" t="inlineStr">
        <is>
          <t>35 Светотехника</t>
        </is>
      </c>
      <c r="R64" s="88" t="inlineStr">
        <is>
          <t>35.02 Коммунально-бытовое освещение</t>
        </is>
      </c>
      <c r="S64" s="88" t="inlineStr">
        <is>
          <t>35.02.01 Светильники светодиодные для ЖКХ</t>
        </is>
      </c>
      <c r="T64" s="88" t="n"/>
      <c r="U64" s="84" t="inlineStr">
        <is>
          <t>Регулярная</t>
        </is>
      </c>
      <c r="V64" s="84" t="inlineStr">
        <is>
          <t>Luma</t>
        </is>
      </c>
      <c r="W64" s="89" t="inlineStr"/>
      <c r="X64" s="90" t="n">
        <v>0.426</v>
      </c>
      <c r="Y64" s="91" t="n">
        <v>0.00324</v>
      </c>
      <c r="Z64" s="85">
        <f>IF(OR(E64="",K64=""),"",E64*K64)</f>
        <v/>
      </c>
      <c r="AA64" s="85">
        <f>IF(OR(E64="",X64=""),"",X64*E64)</f>
        <v/>
      </c>
      <c r="AB64" s="92">
        <f>IF(OR(E64="",Y64=""),"",E64*Y64)</f>
        <v/>
      </c>
    </row>
    <row r="65" ht="75" customHeight="1" s="127">
      <c r="A65" s="81" t="inlineStr">
        <is>
          <t>BKL-2007-R-25-4000</t>
        </is>
      </c>
      <c r="B65" s="82" t="inlineStr">
        <is>
          <t>Светильник светодиодный ЖКХ круг ДПО-2007 25Вт 4000K IP65 LUMA EKF</t>
        </is>
      </c>
      <c r="C65" s="141" t="inlineStr">
        <is>
          <t>https://cdn.ekfgroup.com/unsafe/fit-in/102x102/center/filters:format(png)/products/1D6BF56B7220D3C17033A16B392DAADC.jpg</t>
        </is>
      </c>
      <c r="D65" s="141" t="n"/>
      <c r="E65" s="83" t="n"/>
      <c r="F65" s="84" t="inlineStr">
        <is>
          <t>шт</t>
        </is>
      </c>
      <c r="G65" s="85" t="n">
        <v>1782.78</v>
      </c>
      <c r="H65" s="85" t="n">
        <v>1461.3</v>
      </c>
      <c r="I65" s="85">
        <f>G65-(36 *G65/100)</f>
        <v/>
      </c>
      <c r="J65" s="85">
        <f>G65-(25 *G65/100)</f>
        <v/>
      </c>
      <c r="K65" s="86">
        <f>IF(G65="","",G65*(1-$G$4))</f>
        <v/>
      </c>
      <c r="L65" s="86">
        <f>IF(H65="","",H65*(1-$G$4))</f>
        <v/>
      </c>
      <c r="M65" s="85" t="inlineStr">
        <is>
          <t>Нет</t>
        </is>
      </c>
      <c r="N65" s="87" t="n">
        <v>1</v>
      </c>
      <c r="O65" s="87" t="n">
        <v>1</v>
      </c>
      <c r="P65" s="87" t="n">
        <v>36</v>
      </c>
      <c r="Q65" s="88" t="inlineStr">
        <is>
          <t>35 Светотехника</t>
        </is>
      </c>
      <c r="R65" s="88" t="inlineStr">
        <is>
          <t>35.02 Коммунально-бытовое освещение</t>
        </is>
      </c>
      <c r="S65" s="88" t="inlineStr">
        <is>
          <t>35.02.01 Светильники светодиодные для ЖКХ</t>
        </is>
      </c>
      <c r="T65" s="88" t="n"/>
      <c r="U65" s="84" t="inlineStr">
        <is>
          <t>Регулярная</t>
        </is>
      </c>
      <c r="V65" s="84" t="inlineStr">
        <is>
          <t>Luma</t>
        </is>
      </c>
      <c r="W65" s="89" t="inlineStr"/>
      <c r="X65" s="90" t="n">
        <v>0.433</v>
      </c>
      <c r="Y65" s="91" t="n">
        <v>0.00324</v>
      </c>
      <c r="Z65" s="85">
        <f>IF(OR(E65="",K65=""),"",E65*K65)</f>
        <v/>
      </c>
      <c r="AA65" s="85">
        <f>IF(OR(E65="",X65=""),"",X65*E65)</f>
        <v/>
      </c>
      <c r="AB65" s="92">
        <f>IF(OR(E65="",Y65=""),"",E65*Y65)</f>
        <v/>
      </c>
    </row>
    <row r="66" ht="75" customHeight="1" s="127">
      <c r="A66" s="81" t="inlineStr">
        <is>
          <t>BKL-2008-R-8-6500</t>
        </is>
      </c>
      <c r="B66" s="82" t="inlineStr">
        <is>
          <t>Светильник светодиодный ЖКХ круг ДПО-2008 8Вт 6500K IP65 LUMA EKF</t>
        </is>
      </c>
      <c r="C66" s="141" t="inlineStr">
        <is>
          <t>https://cdn.ekfgroup.com/unsafe/fit-in/102x102/center/filters:format(png)/products/B683D82F85DC6203CC80B9406DE29F12.jpg</t>
        </is>
      </c>
      <c r="D66" s="141" t="n"/>
      <c r="E66" s="83" t="n"/>
      <c r="F66" s="84" t="inlineStr">
        <is>
          <t>шт</t>
        </is>
      </c>
      <c r="G66" s="85" t="n">
        <v>733.72</v>
      </c>
      <c r="H66" s="85" t="n">
        <v>601.41</v>
      </c>
      <c r="I66" s="85">
        <f>G66-(36 *G66/100)</f>
        <v/>
      </c>
      <c r="J66" s="85">
        <f>G66-(25 *G66/100)</f>
        <v/>
      </c>
      <c r="K66" s="86">
        <f>IF(G66="","",G66*(1-$G$4))</f>
        <v/>
      </c>
      <c r="L66" s="86">
        <f>IF(H66="","",H66*(1-$G$4))</f>
        <v/>
      </c>
      <c r="M66" s="85" t="inlineStr">
        <is>
          <t>Нет</t>
        </is>
      </c>
      <c r="N66" s="87" t="n">
        <v>1</v>
      </c>
      <c r="O66" s="87" t="n">
        <v>1</v>
      </c>
      <c r="P66" s="87" t="n">
        <v>40</v>
      </c>
      <c r="Q66" s="88" t="inlineStr">
        <is>
          <t>35 Светотехника</t>
        </is>
      </c>
      <c r="R66" s="88" t="inlineStr">
        <is>
          <t>35.02 Коммунально-бытовое освещение</t>
        </is>
      </c>
      <c r="S66" s="88" t="inlineStr">
        <is>
          <t>35.02.01 Светильники светодиодные для ЖКХ</t>
        </is>
      </c>
      <c r="T66" s="88" t="n"/>
      <c r="U66" s="84" t="inlineStr">
        <is>
          <t>Регулярная</t>
        </is>
      </c>
      <c r="V66" s="84" t="inlineStr">
        <is>
          <t>Luma</t>
        </is>
      </c>
      <c r="W66" s="89" t="inlineStr"/>
      <c r="X66" s="90" t="n">
        <v>0.162</v>
      </c>
      <c r="Y66" s="91" t="n">
        <v>0.00112</v>
      </c>
      <c r="Z66" s="85">
        <f>IF(OR(E66="",K66=""),"",E66*K66)</f>
        <v/>
      </c>
      <c r="AA66" s="85">
        <f>IF(OR(E66="",X66=""),"",X66*E66)</f>
        <v/>
      </c>
      <c r="AB66" s="92">
        <f>IF(OR(E66="",Y66=""),"",E66*Y66)</f>
        <v/>
      </c>
    </row>
    <row r="67" ht="75" customHeight="1" s="127">
      <c r="A67" s="81" t="inlineStr">
        <is>
          <t>BKL-2009-R-12-6500</t>
        </is>
      </c>
      <c r="B67" s="82" t="inlineStr">
        <is>
          <t>Светильник светодиодный ЖКХ круг ДПО-2009 12Вт 6500K IP65 LUMA EKF</t>
        </is>
      </c>
      <c r="C67" s="141" t="inlineStr">
        <is>
          <t>https://cdn.ekfgroup.com/unsafe/fit-in/102x102/center/filters:format(png)/products/3FB79A999F2A817CB3A4F6CBE504882F.jpg</t>
        </is>
      </c>
      <c r="D67" s="141" t="n"/>
      <c r="E67" s="83" t="n"/>
      <c r="F67" s="84" t="inlineStr">
        <is>
          <t>шт</t>
        </is>
      </c>
      <c r="G67" s="85" t="n">
        <v>993.99</v>
      </c>
      <c r="H67" s="85" t="n">
        <v>814.75</v>
      </c>
      <c r="I67" s="85">
        <f>G67-(36 *G67/100)</f>
        <v/>
      </c>
      <c r="J67" s="85">
        <f>G67-(25 *G67/100)</f>
        <v/>
      </c>
      <c r="K67" s="86">
        <f>IF(G67="","",G67*(1-$G$4))</f>
        <v/>
      </c>
      <c r="L67" s="86">
        <f>IF(H67="","",H67*(1-$G$4))</f>
        <v/>
      </c>
      <c r="M67" s="85" t="inlineStr">
        <is>
          <t>Нет</t>
        </is>
      </c>
      <c r="N67" s="87" t="n">
        <v>1</v>
      </c>
      <c r="O67" s="87" t="n">
        <v>1</v>
      </c>
      <c r="P67" s="87" t="n">
        <v>40</v>
      </c>
      <c r="Q67" s="88" t="inlineStr">
        <is>
          <t>35 Светотехника</t>
        </is>
      </c>
      <c r="R67" s="88" t="inlineStr">
        <is>
          <t>35.02 Коммунально-бытовое освещение</t>
        </is>
      </c>
      <c r="S67" s="88" t="inlineStr">
        <is>
          <t>35.02.01 Светильники светодиодные для ЖКХ</t>
        </is>
      </c>
      <c r="T67" s="88" t="n"/>
      <c r="U67" s="84" t="inlineStr">
        <is>
          <t>Регулярная</t>
        </is>
      </c>
      <c r="V67" s="84" t="inlineStr">
        <is>
          <t>Luma</t>
        </is>
      </c>
      <c r="W67" s="89" t="inlineStr"/>
      <c r="X67" s="90" t="n">
        <v>0.219</v>
      </c>
      <c r="Y67" s="91" t="n">
        <v>0.001774</v>
      </c>
      <c r="Z67" s="85">
        <f>IF(OR(E67="",K67=""),"",E67*K67)</f>
        <v/>
      </c>
      <c r="AA67" s="85">
        <f>IF(OR(E67="",X67=""),"",X67*E67)</f>
        <v/>
      </c>
      <c r="AB67" s="92">
        <f>IF(OR(E67="",Y67=""),"",E67*Y67)</f>
        <v/>
      </c>
    </row>
    <row r="68" ht="75" customHeight="1" s="127">
      <c r="A68" s="81" t="inlineStr">
        <is>
          <t>BKL-2010-R-15-6500</t>
        </is>
      </c>
      <c r="B68" s="82" t="inlineStr">
        <is>
          <t>Светильник светодиодный ЖКХ круг ДПО-2010 15Вт 6500K IP65 LUMA EKF</t>
        </is>
      </c>
      <c r="C68" s="141" t="inlineStr">
        <is>
          <t>https://cdn.ekfgroup.com/unsafe/fit-in/102x102/center/filters:format(png)/products/B683D82F85DC6203CC80B9406DE29F12.jpg</t>
        </is>
      </c>
      <c r="D68" s="141" t="n"/>
      <c r="E68" s="83" t="n"/>
      <c r="F68" s="84" t="inlineStr">
        <is>
          <t>шт</t>
        </is>
      </c>
      <c r="G68" s="85" t="n">
        <v>1299.67</v>
      </c>
      <c r="H68" s="85" t="n">
        <v>1065.3</v>
      </c>
      <c r="I68" s="85">
        <f>G68-(36 *G68/100)</f>
        <v/>
      </c>
      <c r="J68" s="85">
        <f>G68-(25 *G68/100)</f>
        <v/>
      </c>
      <c r="K68" s="86">
        <f>IF(G68="","",G68*(1-$G$4))</f>
        <v/>
      </c>
      <c r="L68" s="86">
        <f>IF(H68="","",H68*(1-$G$4))</f>
        <v/>
      </c>
      <c r="M68" s="85" t="inlineStr">
        <is>
          <t>Нет</t>
        </is>
      </c>
      <c r="N68" s="87" t="n">
        <v>1</v>
      </c>
      <c r="O68" s="87" t="n">
        <v>1</v>
      </c>
      <c r="P68" s="87" t="n">
        <v>20</v>
      </c>
      <c r="Q68" s="88" t="inlineStr">
        <is>
          <t>35 Светотехника</t>
        </is>
      </c>
      <c r="R68" s="88" t="inlineStr">
        <is>
          <t>35.02 Коммунально-бытовое освещение</t>
        </is>
      </c>
      <c r="S68" s="88" t="inlineStr">
        <is>
          <t>35.02.01 Светильники светодиодные для ЖКХ</t>
        </is>
      </c>
      <c r="T68" s="88" t="n"/>
      <c r="U68" s="84" t="inlineStr">
        <is>
          <t>Регулярная</t>
        </is>
      </c>
      <c r="V68" s="84" t="inlineStr">
        <is>
          <t>Luma</t>
        </is>
      </c>
      <c r="W68" s="89" t="inlineStr"/>
      <c r="X68" s="90" t="n">
        <v>0.245</v>
      </c>
      <c r="Y68" s="91" t="n">
        <v>0.001959</v>
      </c>
      <c r="Z68" s="85">
        <f>IF(OR(E68="",K68=""),"",E68*K68)</f>
        <v/>
      </c>
      <c r="AA68" s="85">
        <f>IF(OR(E68="",X68=""),"",X68*E68)</f>
        <v/>
      </c>
      <c r="AB68" s="92">
        <f>IF(OR(E68="",Y68=""),"",E68*Y68)</f>
        <v/>
      </c>
    </row>
    <row r="69" ht="75" customHeight="1" s="127">
      <c r="A69" s="81" t="inlineStr">
        <is>
          <t>BKL-2011-R-20-6500</t>
        </is>
      </c>
      <c r="B69" s="82" t="inlineStr">
        <is>
          <t>Светильник светодиодный ЖКХ круг ДПО-2011 20Вт 6500K IP65 LUMA EKF</t>
        </is>
      </c>
      <c r="C69" s="141" t="inlineStr">
        <is>
          <t>https://cdn.ekfgroup.com/unsafe/fit-in/102x102/center/filters:format(png)/products/B683D82F85DC6203CC80B9406DE29F12.jpg</t>
        </is>
      </c>
      <c r="D69" s="141" t="n"/>
      <c r="E69" s="83" t="n"/>
      <c r="F69" s="84" t="inlineStr">
        <is>
          <t>шт</t>
        </is>
      </c>
      <c r="G69" s="85" t="n">
        <v>1592.24</v>
      </c>
      <c r="H69" s="85" t="n">
        <v>1305.11</v>
      </c>
      <c r="I69" s="85">
        <f>G69-(36 *G69/100)</f>
        <v/>
      </c>
      <c r="J69" s="85">
        <f>G69-(25 *G69/100)</f>
        <v/>
      </c>
      <c r="K69" s="86">
        <f>IF(G69="","",G69*(1-$G$4))</f>
        <v/>
      </c>
      <c r="L69" s="86">
        <f>IF(H69="","",H69*(1-$G$4))</f>
        <v/>
      </c>
      <c r="M69" s="85" t="inlineStr">
        <is>
          <t>Нет</t>
        </is>
      </c>
      <c r="N69" s="87" t="n">
        <v>1</v>
      </c>
      <c r="O69" s="87" t="n">
        <v>1</v>
      </c>
      <c r="P69" s="87" t="n">
        <v>36</v>
      </c>
      <c r="Q69" s="88" t="inlineStr">
        <is>
          <t>35 Светотехника</t>
        </is>
      </c>
      <c r="R69" s="88" t="inlineStr">
        <is>
          <t>35.02 Коммунально-бытовое освещение</t>
        </is>
      </c>
      <c r="S69" s="88" t="inlineStr">
        <is>
          <t>35.02.01 Светильники светодиодные для ЖКХ</t>
        </is>
      </c>
      <c r="T69" s="88" t="n"/>
      <c r="U69" s="84" t="inlineStr">
        <is>
          <t>Регулярная</t>
        </is>
      </c>
      <c r="V69" s="84" t="inlineStr">
        <is>
          <t>Luma</t>
        </is>
      </c>
      <c r="W69" s="89" t="inlineStr"/>
      <c r="X69" s="90" t="n">
        <v>0.411</v>
      </c>
      <c r="Y69" s="91" t="n">
        <v>0.00324</v>
      </c>
      <c r="Z69" s="85">
        <f>IF(OR(E69="",K69=""),"",E69*K69)</f>
        <v/>
      </c>
      <c r="AA69" s="85">
        <f>IF(OR(E69="",X69=""),"",X69*E69)</f>
        <v/>
      </c>
      <c r="AB69" s="92">
        <f>IF(OR(E69="",Y69=""),"",E69*Y69)</f>
        <v/>
      </c>
    </row>
    <row r="70" ht="75" customHeight="1" s="127">
      <c r="A70" s="81" t="inlineStr">
        <is>
          <t>BKL-2012-R-25-6500</t>
        </is>
      </c>
      <c r="B70" s="82" t="inlineStr">
        <is>
          <t>Светильник светодиодный ЖКХ круг ДПО-2012 25Вт 6500K IP65 LUMA EKF</t>
        </is>
      </c>
      <c r="C70" s="141" t="inlineStr">
        <is>
          <t>https://cdn.ekfgroup.com/unsafe/fit-in/102x102/center/filters:format(png)/products/B683D82F85DC6203CC80B9406DE29F12.jpg</t>
        </is>
      </c>
      <c r="D70" s="141" t="n"/>
      <c r="E70" s="83" t="n"/>
      <c r="F70" s="84" t="inlineStr">
        <is>
          <t>шт</t>
        </is>
      </c>
      <c r="G70" s="85" t="n">
        <v>1855.54</v>
      </c>
      <c r="H70" s="85" t="n">
        <v>1520.93</v>
      </c>
      <c r="I70" s="85">
        <f>G70-(36 *G70/100)</f>
        <v/>
      </c>
      <c r="J70" s="85">
        <f>G70-(25 *G70/100)</f>
        <v/>
      </c>
      <c r="K70" s="86">
        <f>IF(G70="","",G70*(1-$G$4))</f>
        <v/>
      </c>
      <c r="L70" s="86">
        <f>IF(H70="","",H70*(1-$G$4))</f>
        <v/>
      </c>
      <c r="M70" s="85" t="inlineStr">
        <is>
          <t>Нет</t>
        </is>
      </c>
      <c r="N70" s="87" t="n">
        <v>1</v>
      </c>
      <c r="O70" s="87" t="n">
        <v>1</v>
      </c>
      <c r="P70" s="87" t="n">
        <v>36</v>
      </c>
      <c r="Q70" s="88" t="inlineStr">
        <is>
          <t>35 Светотехника</t>
        </is>
      </c>
      <c r="R70" s="88" t="inlineStr">
        <is>
          <t>35.02 Коммунально-бытовое освещение</t>
        </is>
      </c>
      <c r="S70" s="88" t="inlineStr">
        <is>
          <t>35.02.01 Светильники светодиодные для ЖКХ</t>
        </is>
      </c>
      <c r="T70" s="88" t="n"/>
      <c r="U70" s="84" t="inlineStr">
        <is>
          <t>Регулярная</t>
        </is>
      </c>
      <c r="V70" s="84" t="inlineStr">
        <is>
          <t>Luma</t>
        </is>
      </c>
      <c r="W70" s="89" t="inlineStr"/>
      <c r="X70" s="90" t="n">
        <v>0.424</v>
      </c>
      <c r="Y70" s="91" t="n">
        <v>0.003696</v>
      </c>
      <c r="Z70" s="85">
        <f>IF(OR(E70="",K70=""),"",E70*K70)</f>
        <v/>
      </c>
      <c r="AA70" s="85">
        <f>IF(OR(E70="",X70=""),"",X70*E70)</f>
        <v/>
      </c>
      <c r="AB70" s="92">
        <f>IF(OR(E70="",Y70=""),"",E70*Y70)</f>
        <v/>
      </c>
    </row>
    <row r="71" ht="75" customHeight="1" s="127">
      <c r="A71" s="81" t="inlineStr">
        <is>
          <t>BKL-2100DI-R-12-4000</t>
        </is>
      </c>
      <c r="B71" s="82" t="inlineStr">
        <is>
          <t>Светильник светодиодный ЖКХ круг ДПО-2100 с инфракрасным датчиком движения 12Вт 4000K IP65 LUMA EKF</t>
        </is>
      </c>
      <c r="C71" s="141" t="inlineStr">
        <is>
          <t>https://cdn.ekfgroup.com/unsafe/fit-in/102x102/center/filters:format(png)/products/FDACC01A2342592EE2BABE6B927C4C78.jpg</t>
        </is>
      </c>
      <c r="D71" s="141" t="n"/>
      <c r="E71" s="83" t="n"/>
      <c r="F71" s="84" t="inlineStr">
        <is>
          <t>шт</t>
        </is>
      </c>
      <c r="G71" s="85" t="n">
        <v>1567.51</v>
      </c>
      <c r="H71" s="85" t="n">
        <v>1284.84</v>
      </c>
      <c r="I71" s="85">
        <f>G71-(36 *G71/100)</f>
        <v/>
      </c>
      <c r="J71" s="85">
        <f>G71-(25 *G71/100)</f>
        <v/>
      </c>
      <c r="K71" s="86">
        <f>IF(G71="","",G71*(1-$G$4))</f>
        <v/>
      </c>
      <c r="L71" s="86">
        <f>IF(H71="","",H71*(1-$G$4))</f>
        <v/>
      </c>
      <c r="M71" s="85" t="inlineStr">
        <is>
          <t>Нет</t>
        </is>
      </c>
      <c r="N71" s="87" t="n">
        <v>1</v>
      </c>
      <c r="O71" s="87" t="n">
        <v>1</v>
      </c>
      <c r="P71" s="87" t="n">
        <v>40</v>
      </c>
      <c r="Q71" s="88" t="inlineStr">
        <is>
          <t>35 Светотехника</t>
        </is>
      </c>
      <c r="R71" s="88" t="inlineStr">
        <is>
          <t>35.02 Коммунально-бытовое освещение</t>
        </is>
      </c>
      <c r="S71" s="88" t="inlineStr">
        <is>
          <t>35.02.01 Светильники светодиодные для ЖКХ</t>
        </is>
      </c>
      <c r="T71" s="88" t="n"/>
      <c r="U71" s="84" t="inlineStr">
        <is>
          <t>Регулярная</t>
        </is>
      </c>
      <c r="V71" s="84" t="inlineStr">
        <is>
          <t>Luma</t>
        </is>
      </c>
      <c r="W71" s="89" t="inlineStr"/>
      <c r="X71" s="90" t="n">
        <v>0.24</v>
      </c>
      <c r="Y71" s="91" t="n">
        <v>0.001666</v>
      </c>
      <c r="Z71" s="85">
        <f>IF(OR(E71="",K71=""),"",E71*K71)</f>
        <v/>
      </c>
      <c r="AA71" s="85">
        <f>IF(OR(E71="",X71=""),"",X71*E71)</f>
        <v/>
      </c>
      <c r="AB71" s="92">
        <f>IF(OR(E71="",Y71=""),"",E71*Y71)</f>
        <v/>
      </c>
    </row>
    <row r="72" ht="75" customHeight="1" s="127">
      <c r="A72" s="81" t="inlineStr">
        <is>
          <t>BKL-2200DI-R-12-6500</t>
        </is>
      </c>
      <c r="B72" s="82" t="inlineStr">
        <is>
          <t>Светильник светодиодный ЖКХ круг ДПО-2200 с инфракрасным датчиком движения 12Вт 6500K IP65 LUMA EKF</t>
        </is>
      </c>
      <c r="C72" s="141" t="inlineStr">
        <is>
          <t>https://cdn.ekfgroup.com/unsafe/fit-in/102x102/center/filters:format(png)/products/77E8DBB6EB610CBAFEB5BB8402DDC0EC.jpg</t>
        </is>
      </c>
      <c r="D72" s="141" t="n"/>
      <c r="E72" s="83" t="n"/>
      <c r="F72" s="84" t="inlineStr">
        <is>
          <t>шт</t>
        </is>
      </c>
      <c r="G72" s="85" t="n">
        <v>1567.51</v>
      </c>
      <c r="H72" s="85" t="n">
        <v>1284.84</v>
      </c>
      <c r="I72" s="85">
        <f>G72-(36 *G72/100)</f>
        <v/>
      </c>
      <c r="J72" s="85">
        <f>G72-(25 *G72/100)</f>
        <v/>
      </c>
      <c r="K72" s="86">
        <f>IF(G72="","",G72*(1-$G$4))</f>
        <v/>
      </c>
      <c r="L72" s="86">
        <f>IF(H72="","",H72*(1-$G$4))</f>
        <v/>
      </c>
      <c r="M72" s="85" t="inlineStr">
        <is>
          <t>Нет</t>
        </is>
      </c>
      <c r="N72" s="87" t="n">
        <v>1</v>
      </c>
      <c r="O72" s="87" t="n">
        <v>1</v>
      </c>
      <c r="P72" s="87" t="n">
        <v>40</v>
      </c>
      <c r="Q72" s="88" t="inlineStr">
        <is>
          <t>35 Светотехника</t>
        </is>
      </c>
      <c r="R72" s="88" t="inlineStr">
        <is>
          <t>35.02 Коммунально-бытовое освещение</t>
        </is>
      </c>
      <c r="S72" s="88" t="inlineStr">
        <is>
          <t>35.02.01 Светильники светодиодные для ЖКХ</t>
        </is>
      </c>
      <c r="T72" s="88" t="n"/>
      <c r="U72" s="84" t="inlineStr">
        <is>
          <t>Регулярная</t>
        </is>
      </c>
      <c r="V72" s="84" t="inlineStr">
        <is>
          <t>Luma</t>
        </is>
      </c>
      <c r="W72" s="89" t="inlineStr"/>
      <c r="X72" s="90" t="n">
        <v>0.234</v>
      </c>
      <c r="Y72" s="91" t="n">
        <v>0.001755</v>
      </c>
      <c r="Z72" s="85">
        <f>IF(OR(E72="",K72=""),"",E72*K72)</f>
        <v/>
      </c>
      <c r="AA72" s="85">
        <f>IF(OR(E72="",X72=""),"",X72*E72)</f>
        <v/>
      </c>
      <c r="AB72" s="92">
        <f>IF(OR(E72="",Y72=""),"",E72*Y72)</f>
        <v/>
      </c>
    </row>
    <row r="73" ht="75" customHeight="1" s="127">
      <c r="A73" s="81" t="inlineStr">
        <is>
          <t>BKL-2300DI-R-15-4000</t>
        </is>
      </c>
      <c r="B73" s="82" t="inlineStr">
        <is>
          <t>Светильник светодиодный ЖКХ круг ДПО-2300 с инфракрасным датчиком движения 15Вт 4000K IP65 LUMA EKF</t>
        </is>
      </c>
      <c r="C73" s="141" t="inlineStr">
        <is>
          <t>https://cdn.ekfgroup.com/unsafe/fit-in/102x102/center/filters:format(png)/products/A2C0A33105F774B50978DE7791D05E64.jpg</t>
        </is>
      </c>
      <c r="D73" s="141" t="n"/>
      <c r="E73" s="83" t="n"/>
      <c r="F73" s="84" t="inlineStr">
        <is>
          <t>шт</t>
        </is>
      </c>
      <c r="G73" s="85" t="n">
        <v>1917.69</v>
      </c>
      <c r="H73" s="85" t="n">
        <v>1571.88</v>
      </c>
      <c r="I73" s="85">
        <f>G73-(36 *G73/100)</f>
        <v/>
      </c>
      <c r="J73" s="85">
        <f>G73-(25 *G73/100)</f>
        <v/>
      </c>
      <c r="K73" s="86">
        <f>IF(G73="","",G73*(1-$G$4))</f>
        <v/>
      </c>
      <c r="L73" s="86">
        <f>IF(H73="","",H73*(1-$G$4))</f>
        <v/>
      </c>
      <c r="M73" s="85" t="inlineStr">
        <is>
          <t>Нет</t>
        </is>
      </c>
      <c r="N73" s="87" t="n">
        <v>1</v>
      </c>
      <c r="O73" s="87" t="n">
        <v>1</v>
      </c>
      <c r="P73" s="87" t="n">
        <v>20</v>
      </c>
      <c r="Q73" s="88" t="inlineStr">
        <is>
          <t>35 Светотехника</t>
        </is>
      </c>
      <c r="R73" s="88" t="inlineStr">
        <is>
          <t>35.02 Коммунально-бытовое освещение</t>
        </is>
      </c>
      <c r="S73" s="88" t="inlineStr">
        <is>
          <t>35.02.01 Светильники светодиодные для ЖКХ</t>
        </is>
      </c>
      <c r="T73" s="88" t="n"/>
      <c r="U73" s="84" t="inlineStr">
        <is>
          <t>Регулярная</t>
        </is>
      </c>
      <c r="V73" s="84" t="inlineStr">
        <is>
          <t>Luma</t>
        </is>
      </c>
      <c r="W73" s="89" t="inlineStr"/>
      <c r="X73" s="90" t="n">
        <v>0.276</v>
      </c>
      <c r="Y73" s="91" t="n">
        <v>0.001925</v>
      </c>
      <c r="Z73" s="85">
        <f>IF(OR(E73="",K73=""),"",E73*K73)</f>
        <v/>
      </c>
      <c r="AA73" s="85">
        <f>IF(OR(E73="",X73=""),"",X73*E73)</f>
        <v/>
      </c>
      <c r="AB73" s="92">
        <f>IF(OR(E73="",Y73=""),"",E73*Y73)</f>
        <v/>
      </c>
    </row>
    <row r="74" ht="75" customHeight="1" s="127">
      <c r="A74" s="81" t="inlineStr">
        <is>
          <t>BKL-2400DM-R-12-4000</t>
        </is>
      </c>
      <c r="B74" s="82" t="inlineStr">
        <is>
          <t>Светильник светодиодный ЖКХ круг ДПО-2400 с микроволновым датчиком движения 12Вт 4000K IP65 LUMA EKF</t>
        </is>
      </c>
      <c r="C74" s="141" t="inlineStr">
        <is>
          <t>https://cdn.ekfgroup.com/unsafe/fit-in/102x102/center/filters:format(png)/products/B683D82F85DC6203CC80B9406DE29F12.jpg</t>
        </is>
      </c>
      <c r="D74" s="141" t="n"/>
      <c r="E74" s="83" t="n"/>
      <c r="F74" s="84" t="inlineStr">
        <is>
          <t>шт</t>
        </is>
      </c>
      <c r="G74" s="85" t="n">
        <v>1891.66</v>
      </c>
      <c r="H74" s="85" t="n">
        <v>1550.54</v>
      </c>
      <c r="I74" s="85">
        <f>G74-(36 *G74/100)</f>
        <v/>
      </c>
      <c r="J74" s="85">
        <f>G74-(25 *G74/100)</f>
        <v/>
      </c>
      <c r="K74" s="86">
        <f>IF(G74="","",G74*(1-$G$4))</f>
        <v/>
      </c>
      <c r="L74" s="86">
        <f>IF(H74="","",H74*(1-$G$4))</f>
        <v/>
      </c>
      <c r="M74" s="85" t="inlineStr">
        <is>
          <t>Нет</t>
        </is>
      </c>
      <c r="N74" s="87" t="n">
        <v>1</v>
      </c>
      <c r="O74" s="87" t="n">
        <v>1</v>
      </c>
      <c r="P74" s="87" t="n">
        <v>40</v>
      </c>
      <c r="Q74" s="88" t="inlineStr">
        <is>
          <t>35 Светотехника</t>
        </is>
      </c>
      <c r="R74" s="88" t="inlineStr">
        <is>
          <t>35.02 Коммунально-бытовое освещение</t>
        </is>
      </c>
      <c r="S74" s="88" t="inlineStr">
        <is>
          <t>35.02.01 Светильники светодиодные для ЖКХ</t>
        </is>
      </c>
      <c r="T74" s="88" t="n"/>
      <c r="U74" s="84" t="inlineStr">
        <is>
          <t>Регулярная</t>
        </is>
      </c>
      <c r="V74" s="84" t="inlineStr">
        <is>
          <t>Luma</t>
        </is>
      </c>
      <c r="W74" s="89" t="inlineStr"/>
      <c r="X74" s="90" t="n">
        <v>0.224</v>
      </c>
      <c r="Y74" s="91" t="n">
        <v>0.001755</v>
      </c>
      <c r="Z74" s="85">
        <f>IF(OR(E74="",K74=""),"",E74*K74)</f>
        <v/>
      </c>
      <c r="AA74" s="85">
        <f>IF(OR(E74="",X74=""),"",X74*E74)</f>
        <v/>
      </c>
      <c r="AB74" s="92">
        <f>IF(OR(E74="",Y74=""),"",E74*Y74)</f>
        <v/>
      </c>
    </row>
    <row r="75" ht="75" customHeight="1" s="127">
      <c r="A75" s="81" t="inlineStr">
        <is>
          <t>BKL-2500DM-R-12-6500</t>
        </is>
      </c>
      <c r="B75" s="82" t="inlineStr">
        <is>
          <t>Светильник светодиодный ЖКХ круг ДПО-2500 с микроволновым датчиком движения 12Вт 6500K IP65 LUMA EKF</t>
        </is>
      </c>
      <c r="C75" s="141" t="inlineStr">
        <is>
          <t>https://cdn.ekfgroup.com/unsafe/fit-in/102x102/center/filters:format(png)/products/B683D82F85DC6203CC80B9406DE29F12.jpg</t>
        </is>
      </c>
      <c r="D75" s="141" t="n"/>
      <c r="E75" s="83" t="n"/>
      <c r="F75" s="84" t="inlineStr">
        <is>
          <t>шт</t>
        </is>
      </c>
      <c r="G75" s="85" t="n">
        <v>1854.57</v>
      </c>
      <c r="H75" s="85" t="n">
        <v>1520.14</v>
      </c>
      <c r="I75" s="85">
        <f>G75-(36 *G75/100)</f>
        <v/>
      </c>
      <c r="J75" s="85">
        <f>G75-(25 *G75/100)</f>
        <v/>
      </c>
      <c r="K75" s="86">
        <f>IF(G75="","",G75*(1-$G$4))</f>
        <v/>
      </c>
      <c r="L75" s="86">
        <f>IF(H75="","",H75*(1-$G$4))</f>
        <v/>
      </c>
      <c r="M75" s="85" t="inlineStr">
        <is>
          <t>Нет</t>
        </is>
      </c>
      <c r="N75" s="87" t="n">
        <v>1</v>
      </c>
      <c r="O75" s="87" t="n">
        <v>1</v>
      </c>
      <c r="P75" s="87" t="n">
        <v>40</v>
      </c>
      <c r="Q75" s="88" t="inlineStr">
        <is>
          <t>35 Светотехника</t>
        </is>
      </c>
      <c r="R75" s="88" t="inlineStr">
        <is>
          <t>35.02 Коммунально-бытовое освещение</t>
        </is>
      </c>
      <c r="S75" s="88" t="inlineStr">
        <is>
          <t>35.02.01 Светильники светодиодные для ЖКХ</t>
        </is>
      </c>
      <c r="T75" s="88" t="n"/>
      <c r="U75" s="84" t="inlineStr">
        <is>
          <t>Регулярная</t>
        </is>
      </c>
      <c r="V75" s="84" t="inlineStr">
        <is>
          <t>Luma</t>
        </is>
      </c>
      <c r="W75" s="89" t="inlineStr"/>
      <c r="X75" s="90" t="n">
        <v>0.226</v>
      </c>
      <c r="Y75" s="91" t="n">
        <v>0.001786</v>
      </c>
      <c r="Z75" s="85">
        <f>IF(OR(E75="",K75=""),"",E75*K75)</f>
        <v/>
      </c>
      <c r="AA75" s="85">
        <f>IF(OR(E75="",X75=""),"",X75*E75)</f>
        <v/>
      </c>
      <c r="AB75" s="92">
        <f>IF(OR(E75="",Y75=""),"",E75*Y75)</f>
        <v/>
      </c>
    </row>
    <row r="76" ht="75" customHeight="1" s="127">
      <c r="A76" s="81" t="inlineStr">
        <is>
          <t>BKL-2600DM-R-15-4000</t>
        </is>
      </c>
      <c r="B76" s="82" t="inlineStr">
        <is>
          <t>Светильник светодиодный ЖКХ круг ДПО-2600 с микроволновым датчиком движения 15Вт 4000K IP65 LUMA EKF</t>
        </is>
      </c>
      <c r="C76" s="141" t="inlineStr">
        <is>
          <t>https://cdn.ekfgroup.com/unsafe/fit-in/102x102/center/filters:format(png)/products/B683D82F85DC6203CC80B9406DE29F12.jpg</t>
        </is>
      </c>
      <c r="D76" s="141" t="n"/>
      <c r="E76" s="83" t="n"/>
      <c r="F76" s="84" t="inlineStr">
        <is>
          <t>шт</t>
        </is>
      </c>
      <c r="G76" s="85" t="n">
        <v>2231.88</v>
      </c>
      <c r="H76" s="85" t="n">
        <v>1829.41</v>
      </c>
      <c r="I76" s="85">
        <f>G76-(36 *G76/100)</f>
        <v/>
      </c>
      <c r="J76" s="85">
        <f>G76-(25 *G76/100)</f>
        <v/>
      </c>
      <c r="K76" s="86">
        <f>IF(G76="","",G76*(1-$G$4))</f>
        <v/>
      </c>
      <c r="L76" s="86">
        <f>IF(H76="","",H76*(1-$G$4))</f>
        <v/>
      </c>
      <c r="M76" s="85" t="inlineStr">
        <is>
          <t>Нет</t>
        </is>
      </c>
      <c r="N76" s="87" t="n">
        <v>1</v>
      </c>
      <c r="O76" s="87" t="n">
        <v>1</v>
      </c>
      <c r="P76" s="87" t="n">
        <v>20</v>
      </c>
      <c r="Q76" s="88" t="inlineStr">
        <is>
          <t>35 Светотехника</t>
        </is>
      </c>
      <c r="R76" s="88" t="inlineStr">
        <is>
          <t>35.02 Коммунально-бытовое освещение</t>
        </is>
      </c>
      <c r="S76" s="88" t="inlineStr">
        <is>
          <t>35.02.01 Светильники светодиодные для ЖКХ</t>
        </is>
      </c>
      <c r="T76" s="88" t="n"/>
      <c r="U76" s="84" t="inlineStr">
        <is>
          <t>Регулярная</t>
        </is>
      </c>
      <c r="V76" s="84" t="inlineStr">
        <is>
          <t>Luma</t>
        </is>
      </c>
      <c r="W76" s="89" t="inlineStr"/>
      <c r="X76" s="90" t="n">
        <v>0.256</v>
      </c>
      <c r="Y76" s="91" t="n">
        <v>0.001964</v>
      </c>
      <c r="Z76" s="85">
        <f>IF(OR(E76="",K76=""),"",E76*K76)</f>
        <v/>
      </c>
      <c r="AA76" s="85">
        <f>IF(OR(E76="",X76=""),"",X76*E76)</f>
        <v/>
      </c>
      <c r="AB76" s="92">
        <f>IF(OR(E76="",Y76=""),"",E76*Y76)</f>
        <v/>
      </c>
    </row>
    <row r="77" ht="75" customHeight="1" s="127">
      <c r="A77" s="81" t="inlineStr">
        <is>
          <t>BKL-2700DA-R-12-4000</t>
        </is>
      </c>
      <c r="B77" s="82" t="inlineStr">
        <is>
          <t>Светильник светодиодный ЖКХ круг ДПО-2700 с оптико-акустическим датчиком движения 12Вт 4000K IP65 LUMA EKF</t>
        </is>
      </c>
      <c r="C77" s="141" t="inlineStr">
        <is>
          <t>https://cdn.ekfgroup.com/unsafe/fit-in/102x102/center/filters:format(png)/products/3B4F8B5725FA8466B87EC938E3CC0F72.jpg</t>
        </is>
      </c>
      <c r="D77" s="141" t="n"/>
      <c r="E77" s="83" t="n"/>
      <c r="F77" s="84" t="inlineStr">
        <is>
          <t>шт</t>
        </is>
      </c>
      <c r="G77" s="85" t="n">
        <v>1254.17</v>
      </c>
      <c r="H77" s="85" t="n">
        <v>1028.01</v>
      </c>
      <c r="I77" s="85">
        <f>G77-(36 *G77/100)</f>
        <v/>
      </c>
      <c r="J77" s="85">
        <f>G77-(25 *G77/100)</f>
        <v/>
      </c>
      <c r="K77" s="86">
        <f>IF(G77="","",G77*(1-$G$4))</f>
        <v/>
      </c>
      <c r="L77" s="86">
        <f>IF(H77="","",H77*(1-$G$4))</f>
        <v/>
      </c>
      <c r="M77" s="85" t="inlineStr">
        <is>
          <t>Нет</t>
        </is>
      </c>
      <c r="N77" s="87" t="n">
        <v>1</v>
      </c>
      <c r="O77" s="87" t="n">
        <v>1</v>
      </c>
      <c r="P77" s="87" t="n">
        <v>40</v>
      </c>
      <c r="Q77" s="88" t="inlineStr">
        <is>
          <t>35 Светотехника</t>
        </is>
      </c>
      <c r="R77" s="88" t="inlineStr">
        <is>
          <t>35.02 Коммунально-бытовое освещение</t>
        </is>
      </c>
      <c r="S77" s="88" t="inlineStr">
        <is>
          <t>35.02.01 Светильники светодиодные для ЖКХ</t>
        </is>
      </c>
      <c r="T77" s="88" t="n"/>
      <c r="U77" s="84" t="inlineStr">
        <is>
          <t>Регулярная</t>
        </is>
      </c>
      <c r="V77" s="84" t="inlineStr">
        <is>
          <t>Luma</t>
        </is>
      </c>
      <c r="W77" s="89" t="inlineStr"/>
      <c r="X77" s="90" t="n">
        <v>0.24</v>
      </c>
      <c r="Y77" s="91" t="n">
        <v>0.001666</v>
      </c>
      <c r="Z77" s="85">
        <f>IF(OR(E77="",K77=""),"",E77*K77)</f>
        <v/>
      </c>
      <c r="AA77" s="85">
        <f>IF(OR(E77="",X77=""),"",X77*E77)</f>
        <v/>
      </c>
      <c r="AB77" s="92">
        <f>IF(OR(E77="",Y77=""),"",E77*Y77)</f>
        <v/>
      </c>
    </row>
    <row r="78" ht="75" customHeight="1" s="127">
      <c r="A78" s="81" t="inlineStr">
        <is>
          <t>BKL-2800DA-R-12-6500</t>
        </is>
      </c>
      <c r="B78" s="82" t="inlineStr">
        <is>
          <t>Светильник светодиодный ЖКХ круг ДПО-2800 с оптико-акустическим датчиком движения 12Вт 6500K IP65 LUMA EKF</t>
        </is>
      </c>
      <c r="C78" s="141" t="inlineStr">
        <is>
          <t>https://cdn.ekfgroup.com/unsafe/fit-in/102x102/center/filters:format(png)/products/332EE43FA32A84285F2F87866B1DCFAA.png</t>
        </is>
      </c>
      <c r="D78" s="141" t="n"/>
      <c r="E78" s="83" t="n"/>
      <c r="F78" s="84" t="inlineStr">
        <is>
          <t>шт</t>
        </is>
      </c>
      <c r="G78" s="85" t="n">
        <v>1254.17</v>
      </c>
      <c r="H78" s="85" t="n">
        <v>1028.01</v>
      </c>
      <c r="I78" s="85">
        <f>G78-(36 *G78/100)</f>
        <v/>
      </c>
      <c r="J78" s="85">
        <f>G78-(25 *G78/100)</f>
        <v/>
      </c>
      <c r="K78" s="86">
        <f>IF(G78="","",G78*(1-$G$4))</f>
        <v/>
      </c>
      <c r="L78" s="86">
        <f>IF(H78="","",H78*(1-$G$4))</f>
        <v/>
      </c>
      <c r="M78" s="85" t="inlineStr">
        <is>
          <t>Нет</t>
        </is>
      </c>
      <c r="N78" s="87" t="n">
        <v>1</v>
      </c>
      <c r="O78" s="87" t="n">
        <v>1</v>
      </c>
      <c r="P78" s="87" t="n">
        <v>40</v>
      </c>
      <c r="Q78" s="88" t="inlineStr">
        <is>
          <t>35 Светотехника</t>
        </is>
      </c>
      <c r="R78" s="88" t="inlineStr">
        <is>
          <t>35.02 Коммунально-бытовое освещение</t>
        </is>
      </c>
      <c r="S78" s="88" t="inlineStr">
        <is>
          <t>35.02.01 Светильники светодиодные для ЖКХ</t>
        </is>
      </c>
      <c r="T78" s="88" t="n"/>
      <c r="U78" s="84" t="inlineStr">
        <is>
          <t>Регулярная</t>
        </is>
      </c>
      <c r="V78" s="84" t="inlineStr">
        <is>
          <t>Luma</t>
        </is>
      </c>
      <c r="W78" s="89" t="inlineStr"/>
      <c r="X78" s="90" t="n">
        <v>0.24</v>
      </c>
      <c r="Y78" s="91" t="n">
        <v>0.001666</v>
      </c>
      <c r="Z78" s="85">
        <f>IF(OR(E78="",K78=""),"",E78*K78)</f>
        <v/>
      </c>
      <c r="AA78" s="85">
        <f>IF(OR(E78="",X78=""),"",X78*E78)</f>
        <v/>
      </c>
      <c r="AB78" s="92">
        <f>IF(OR(E78="",Y78=""),"",E78*Y78)</f>
        <v/>
      </c>
    </row>
    <row r="79" ht="75" customHeight="1" s="127">
      <c r="A79" s="81" t="inlineStr">
        <is>
          <t>BKL-2900DM-R-25-4000</t>
        </is>
      </c>
      <c r="B79" s="82" t="inlineStr">
        <is>
          <t>Светильник светодиодный ЖКХ круг ДПО-2900 с микроволновым датчиком движения 25Вт 4000K IP65 LUMA EKF</t>
        </is>
      </c>
      <c r="C79" s="141" t="inlineStr">
        <is>
          <t>https://cdn.ekfgroup.com/unsafe/fit-in/102x102/center/filters:format(png)/products/292E5A6490560B6A31FF0E72B319E337.jpg</t>
        </is>
      </c>
      <c r="D79" s="141" t="n"/>
      <c r="E79" s="83" t="n"/>
      <c r="F79" s="84" t="inlineStr">
        <is>
          <t>шт</t>
        </is>
      </c>
      <c r="G79" s="85" t="n">
        <v>2313.86</v>
      </c>
      <c r="H79" s="85" t="n">
        <v>1896.61</v>
      </c>
      <c r="I79" s="85">
        <f>G79-(36 *G79/100)</f>
        <v/>
      </c>
      <c r="J79" s="85">
        <f>G79-(25 *G79/100)</f>
        <v/>
      </c>
      <c r="K79" s="86">
        <f>IF(G79="","",G79*(1-$G$4))</f>
        <v/>
      </c>
      <c r="L79" s="86">
        <f>IF(H79="","",H79*(1-$G$4))</f>
        <v/>
      </c>
      <c r="M79" s="85" t="inlineStr">
        <is>
          <t>Нет</t>
        </is>
      </c>
      <c r="N79" s="87" t="n">
        <v>1</v>
      </c>
      <c r="O79" s="87" t="n">
        <v>1</v>
      </c>
      <c r="P79" s="87" t="n">
        <v>20</v>
      </c>
      <c r="Q79" s="88" t="inlineStr">
        <is>
          <t>35 Светотехника</t>
        </is>
      </c>
      <c r="R79" s="88" t="inlineStr">
        <is>
          <t>35.02 Коммунально-бытовое освещение</t>
        </is>
      </c>
      <c r="S79" s="88" t="inlineStr">
        <is>
          <t>35.02.01 Светильники светодиодные для ЖКХ</t>
        </is>
      </c>
      <c r="T79" s="88" t="n"/>
      <c r="U79" s="84" t="inlineStr">
        <is>
          <t>Регулярная</t>
        </is>
      </c>
      <c r="V79" s="84" t="inlineStr">
        <is>
          <t>Luma</t>
        </is>
      </c>
      <c r="W79" s="89" t="inlineStr"/>
      <c r="X79" s="90" t="n">
        <v>0.555</v>
      </c>
      <c r="Y79" s="91" t="n">
        <v>0.003696</v>
      </c>
      <c r="Z79" s="85">
        <f>IF(OR(E79="",K79=""),"",E79*K79)</f>
        <v/>
      </c>
      <c r="AA79" s="85">
        <f>IF(OR(E79="",X79=""),"",X79*E79)</f>
        <v/>
      </c>
      <c r="AB79" s="92">
        <f>IF(OR(E79="",Y79=""),"",E79*Y79)</f>
        <v/>
      </c>
    </row>
    <row r="80" ht="75" customHeight="1" s="127">
      <c r="A80" s="81" t="inlineStr">
        <is>
          <t>BKL-1001-V-12-4000</t>
        </is>
      </c>
      <c r="B80" s="82" t="inlineStr">
        <is>
          <t>Светильник светодиодный ЖКХ овал ДПО-1001 12Вт 4000K IP65 LUMA EKF</t>
        </is>
      </c>
      <c r="C80" s="141" t="inlineStr">
        <is>
          <t>https://cdn.ekfgroup.com/unsafe/fit-in/102x102/center/filters:format(png)/products/596270D74B906049C866884A1EEB050A.jpg</t>
        </is>
      </c>
      <c r="D80" s="141" t="n"/>
      <c r="E80" s="83" t="n"/>
      <c r="F80" s="84" t="inlineStr">
        <is>
          <t>шт</t>
        </is>
      </c>
      <c r="G80" s="85" t="n">
        <v>374.25</v>
      </c>
      <c r="H80" s="85" t="n">
        <v>306.76</v>
      </c>
      <c r="I80" s="85">
        <f>G80-(36 *G80/100)</f>
        <v/>
      </c>
      <c r="J80" s="85">
        <f>G80-(25 *G80/100)</f>
        <v/>
      </c>
      <c r="K80" s="86">
        <f>IF(G80="","",G80*(1-$G$4))</f>
        <v/>
      </c>
      <c r="L80" s="86">
        <f>IF(H80="","",H80*(1-$G$4))</f>
        <v/>
      </c>
      <c r="M80" s="85" t="inlineStr">
        <is>
          <t>Нет</t>
        </is>
      </c>
      <c r="N80" s="87" t="n">
        <v>1</v>
      </c>
      <c r="O80" s="87" t="n">
        <v>1</v>
      </c>
      <c r="P80" s="87" t="n">
        <v>40</v>
      </c>
      <c r="Q80" s="88" t="inlineStr">
        <is>
          <t>35 Светотехника</t>
        </is>
      </c>
      <c r="R80" s="88" t="inlineStr">
        <is>
          <t>35.02 Коммунально-бытовое освещение</t>
        </is>
      </c>
      <c r="S80" s="88" t="inlineStr">
        <is>
          <t>35.02.01 Светильники светодиодные для ЖКХ</t>
        </is>
      </c>
      <c r="T80" s="88" t="n"/>
      <c r="U80" s="84" t="inlineStr">
        <is>
          <t>Регулярная</t>
        </is>
      </c>
      <c r="V80" s="84" t="inlineStr">
        <is>
          <t>Luma</t>
        </is>
      </c>
      <c r="W80" s="89" t="inlineStr"/>
      <c r="X80" s="90" t="n">
        <v>0.081</v>
      </c>
      <c r="Y80" s="91" t="n">
        <v>0.000558</v>
      </c>
      <c r="Z80" s="85">
        <f>IF(OR(E80="",K80=""),"",E80*K80)</f>
        <v/>
      </c>
      <c r="AA80" s="85">
        <f>IF(OR(E80="",X80=""),"",X80*E80)</f>
        <v/>
      </c>
      <c r="AB80" s="92">
        <f>IF(OR(E80="",Y80=""),"",E80*Y80)</f>
        <v/>
      </c>
    </row>
    <row r="81" ht="75" customHeight="1" s="127">
      <c r="A81" s="81" t="inlineStr">
        <is>
          <t>BKL-1002-V-15-4000</t>
        </is>
      </c>
      <c r="B81" s="82" t="inlineStr">
        <is>
          <t>Светильник светодиодный ЖКХ овал ДПО-1002 15Вт 4000K IP65 LUMA EKF</t>
        </is>
      </c>
      <c r="C81" s="141" t="inlineStr">
        <is>
          <t>https://cdn.ekfgroup.com/unsafe/fit-in/102x102/center/filters:format(png)/products/B83CAFC5CDC6C23FF634C28829493926.jpg</t>
        </is>
      </c>
      <c r="D81" s="141" t="n"/>
      <c r="E81" s="83" t="n"/>
      <c r="F81" s="84" t="inlineStr">
        <is>
          <t>шт</t>
        </is>
      </c>
      <c r="G81" s="85" t="n">
        <v>480.32</v>
      </c>
      <c r="H81" s="85" t="n">
        <v>393.7</v>
      </c>
      <c r="I81" s="85">
        <f>G81-(36 *G81/100)</f>
        <v/>
      </c>
      <c r="J81" s="85">
        <f>G81-(25 *G81/100)</f>
        <v/>
      </c>
      <c r="K81" s="86">
        <f>IF(G81="","",G81*(1-$G$4))</f>
        <v/>
      </c>
      <c r="L81" s="86">
        <f>IF(H81="","",H81*(1-$G$4))</f>
        <v/>
      </c>
      <c r="M81" s="85" t="inlineStr">
        <is>
          <t>Нет</t>
        </is>
      </c>
      <c r="N81" s="87" t="n">
        <v>1</v>
      </c>
      <c r="O81" s="87" t="n">
        <v>1</v>
      </c>
      <c r="P81" s="87" t="n">
        <v>40</v>
      </c>
      <c r="Q81" s="88" t="inlineStr">
        <is>
          <t>35 Светотехника</t>
        </is>
      </c>
      <c r="R81" s="88" t="inlineStr">
        <is>
          <t>35.02 Коммунально-бытовое освещение</t>
        </is>
      </c>
      <c r="S81" s="88" t="inlineStr">
        <is>
          <t>35.02.01 Светильники светодиодные для ЖКХ</t>
        </is>
      </c>
      <c r="T81" s="88" t="n"/>
      <c r="U81" s="84" t="inlineStr">
        <is>
          <t>Регулярная</t>
        </is>
      </c>
      <c r="V81" s="84" t="inlineStr">
        <is>
          <t>Luma</t>
        </is>
      </c>
      <c r="W81" s="89" t="inlineStr"/>
      <c r="X81" s="90" t="n">
        <v>0.105</v>
      </c>
      <c r="Y81" s="91" t="n">
        <v>0.000787</v>
      </c>
      <c r="Z81" s="85">
        <f>IF(OR(E81="",K81=""),"",E81*K81)</f>
        <v/>
      </c>
      <c r="AA81" s="85">
        <f>IF(OR(E81="",X81=""),"",X81*E81)</f>
        <v/>
      </c>
      <c r="AB81" s="92">
        <f>IF(OR(E81="",Y81=""),"",E81*Y81)</f>
        <v/>
      </c>
    </row>
    <row r="82" ht="75" customHeight="1" s="127">
      <c r="A82" s="81" t="inlineStr">
        <is>
          <t>BKL-2004-V-8-4000</t>
        </is>
      </c>
      <c r="B82" s="82" t="inlineStr">
        <is>
          <t>Светильник светодиодный ЖКХ овал ДПО-2004 8Вт 4000K IP65 LUMA EKF</t>
        </is>
      </c>
      <c r="C82" s="141" t="inlineStr">
        <is>
          <t>https://cdn.ekfgroup.com/unsafe/fit-in/102x102/center/filters:format(png)/products/284DD9873E7A5984D9B609EE460DEB5F.jpg</t>
        </is>
      </c>
      <c r="D82" s="141" t="n"/>
      <c r="E82" s="83" t="n"/>
      <c r="F82" s="84" t="inlineStr">
        <is>
          <t>шт</t>
        </is>
      </c>
      <c r="G82" s="85" t="n">
        <v>700.85</v>
      </c>
      <c r="H82" s="85" t="n">
        <v>574.47</v>
      </c>
      <c r="I82" s="85">
        <f>G82-(36 *G82/100)</f>
        <v/>
      </c>
      <c r="J82" s="85">
        <f>G82-(25 *G82/100)</f>
        <v/>
      </c>
      <c r="K82" s="86">
        <f>IF(G82="","",G82*(1-$G$4))</f>
        <v/>
      </c>
      <c r="L82" s="86">
        <f>IF(H82="","",H82*(1-$G$4))</f>
        <v/>
      </c>
      <c r="M82" s="85" t="inlineStr">
        <is>
          <t>Нет</t>
        </is>
      </c>
      <c r="N82" s="87" t="n">
        <v>1</v>
      </c>
      <c r="O82" s="87" t="n">
        <v>1</v>
      </c>
      <c r="P82" s="87" t="n">
        <v>40</v>
      </c>
      <c r="Q82" s="88" t="inlineStr">
        <is>
          <t>35 Светотехника</t>
        </is>
      </c>
      <c r="R82" s="88" t="inlineStr">
        <is>
          <t>35.02 Коммунально-бытовое освещение</t>
        </is>
      </c>
      <c r="S82" s="88" t="inlineStr">
        <is>
          <t>35.02.01 Светильники светодиодные для ЖКХ</t>
        </is>
      </c>
      <c r="T82" s="88" t="n"/>
      <c r="U82" s="84" t="inlineStr">
        <is>
          <t>Регулярная</t>
        </is>
      </c>
      <c r="V82" s="84" t="inlineStr">
        <is>
          <t>Luma</t>
        </is>
      </c>
      <c r="W82" s="89" t="inlineStr"/>
      <c r="X82" s="90" t="n">
        <v>0.155</v>
      </c>
      <c r="Y82" s="91" t="n">
        <v>0.0007470000000000001</v>
      </c>
      <c r="Z82" s="85">
        <f>IF(OR(E82="",K82=""),"",E82*K82)</f>
        <v/>
      </c>
      <c r="AA82" s="85">
        <f>IF(OR(E82="",X82=""),"",X82*E82)</f>
        <v/>
      </c>
      <c r="AB82" s="92">
        <f>IF(OR(E82="",Y82=""),"",E82*Y82)</f>
        <v/>
      </c>
    </row>
    <row r="83" ht="75" customHeight="1" s="127">
      <c r="A83" s="81" t="inlineStr">
        <is>
          <t>BKL-2005-V-12-4000</t>
        </is>
      </c>
      <c r="B83" s="82" t="inlineStr">
        <is>
          <t>Светильник светодиодный ЖКХ овал ДПО-2005 12Вт 4000K IP65 LUMA EKF</t>
        </is>
      </c>
      <c r="C83" s="141" t="inlineStr">
        <is>
          <t>https://cdn.ekfgroup.com/unsafe/fit-in/102x102/center/filters:format(png)/products/6BBEEC1DED951F746A98F76D4053E8C5.jpg</t>
        </is>
      </c>
      <c r="D83" s="141" t="n"/>
      <c r="E83" s="83" t="n"/>
      <c r="F83" s="84" t="inlineStr">
        <is>
          <t>шт</t>
        </is>
      </c>
      <c r="G83" s="85" t="n">
        <v>986.65</v>
      </c>
      <c r="H83" s="85" t="n">
        <v>808.73</v>
      </c>
      <c r="I83" s="85">
        <f>G83-(36 *G83/100)</f>
        <v/>
      </c>
      <c r="J83" s="85">
        <f>G83-(25 *G83/100)</f>
        <v/>
      </c>
      <c r="K83" s="86">
        <f>IF(G83="","",G83*(1-$G$4))</f>
        <v/>
      </c>
      <c r="L83" s="86">
        <f>IF(H83="","",H83*(1-$G$4))</f>
        <v/>
      </c>
      <c r="M83" s="85" t="inlineStr">
        <is>
          <t>Нет</t>
        </is>
      </c>
      <c r="N83" s="87" t="n">
        <v>1</v>
      </c>
      <c r="O83" s="87" t="n">
        <v>1</v>
      </c>
      <c r="P83" s="87" t="n">
        <v>40</v>
      </c>
      <c r="Q83" s="88" t="inlineStr">
        <is>
          <t>35 Светотехника</t>
        </is>
      </c>
      <c r="R83" s="88" t="inlineStr">
        <is>
          <t>35.02 Коммунально-бытовое освещение</t>
        </is>
      </c>
      <c r="S83" s="88" t="inlineStr">
        <is>
          <t>35.02.01 Светильники светодиодные для ЖКХ</t>
        </is>
      </c>
      <c r="T83" s="88" t="n"/>
      <c r="U83" s="84" t="inlineStr">
        <is>
          <t>Регулярная</t>
        </is>
      </c>
      <c r="V83" s="84" t="inlineStr">
        <is>
          <t>Luma</t>
        </is>
      </c>
      <c r="W83" s="89" t="inlineStr"/>
      <c r="X83" s="90" t="n">
        <v>0.194</v>
      </c>
      <c r="Y83" s="91" t="n">
        <v>0.000992</v>
      </c>
      <c r="Z83" s="85">
        <f>IF(OR(E83="",K83=""),"",E83*K83)</f>
        <v/>
      </c>
      <c r="AA83" s="85">
        <f>IF(OR(E83="",X83=""),"",X83*E83)</f>
        <v/>
      </c>
      <c r="AB83" s="92">
        <f>IF(OR(E83="",Y83=""),"",E83*Y83)</f>
        <v/>
      </c>
    </row>
    <row r="84" ht="75" customHeight="1" s="127">
      <c r="A84" s="81" t="inlineStr">
        <is>
          <t>LBL-1001-P-9-4000</t>
        </is>
      </c>
      <c r="B84" s="82" t="inlineStr">
        <is>
          <t>Светильник светодиодный линейный ДБО-1001 9Вт 4000K IP20 EKF</t>
        </is>
      </c>
      <c r="C84" s="141" t="inlineStr">
        <is>
          <t>https://cdn.ekfgroup.com/unsafe/fit-in/102x102/center/filters:format(png)/products/426A741C59FEAFDE3EBB1404E9284BD1.jpg</t>
        </is>
      </c>
      <c r="D84" s="141" t="n"/>
      <c r="E84" s="83" t="n"/>
      <c r="F84" s="84" t="inlineStr">
        <is>
          <t>шт</t>
        </is>
      </c>
      <c r="G84" s="85" t="n">
        <v>409.69</v>
      </c>
      <c r="H84" s="85" t="n">
        <v>335.81</v>
      </c>
      <c r="I84" s="85">
        <f>G84-(36 *G84/100)</f>
        <v/>
      </c>
      <c r="J84" s="85">
        <f>G84-(25 *G84/100)</f>
        <v/>
      </c>
      <c r="K84" s="86">
        <f>IF(G84="","",G84*(1-$G$4))</f>
        <v/>
      </c>
      <c r="L84" s="86">
        <f>IF(H84="","",H84*(1-$G$4))</f>
        <v/>
      </c>
      <c r="M84" s="85" t="inlineStr">
        <is>
          <t>Нет</t>
        </is>
      </c>
      <c r="N84" s="87" t="n">
        <v>1</v>
      </c>
      <c r="O84" s="87" t="n">
        <v>1</v>
      </c>
      <c r="P84" s="87" t="n">
        <v>30</v>
      </c>
      <c r="Q84" s="88" t="inlineStr">
        <is>
          <t>35 Светотехника</t>
        </is>
      </c>
      <c r="R84" s="88" t="inlineStr">
        <is>
          <t>35.02 Коммунально-бытовое освещение</t>
        </is>
      </c>
      <c r="S84" s="88" t="inlineStr">
        <is>
          <t>35.02.02 Светильники светодиодные линейные</t>
        </is>
      </c>
      <c r="T84" s="88" t="n"/>
      <c r="U84" s="84" t="inlineStr">
        <is>
          <t>Регулярная</t>
        </is>
      </c>
      <c r="V84" s="84" t="inlineStr">
        <is>
          <t>Luma</t>
        </is>
      </c>
      <c r="W84" s="89" t="inlineStr"/>
      <c r="X84" s="90" t="n">
        <v>0.225</v>
      </c>
      <c r="Y84" s="91" t="n">
        <v>0.000512</v>
      </c>
      <c r="Z84" s="85">
        <f>IF(OR(E84="",K84=""),"",E84*K84)</f>
        <v/>
      </c>
      <c r="AA84" s="85">
        <f>IF(OR(E84="",X84=""),"",X84*E84)</f>
        <v/>
      </c>
      <c r="AB84" s="92">
        <f>IF(OR(E84="",Y84=""),"",E84*Y84)</f>
        <v/>
      </c>
    </row>
    <row r="85" ht="75" customHeight="1" s="127">
      <c r="A85" s="81" t="inlineStr">
        <is>
          <t>LBL-1002-P-9-6500</t>
        </is>
      </c>
      <c r="B85" s="82" t="inlineStr">
        <is>
          <t>Светильник светодиодный линейный ДБО-1002 9Вт 6500K IP20 EKF</t>
        </is>
      </c>
      <c r="C85" s="141" t="inlineStr">
        <is>
          <t>https://cdn.ekfgroup.com/unsafe/fit-in/102x102/center/filters:format(png)/products/426A741C59FEAFDE3EBB1404E9284BD1.jpg</t>
        </is>
      </c>
      <c r="D85" s="141" t="n"/>
      <c r="E85" s="83" t="n"/>
      <c r="F85" s="84" t="inlineStr">
        <is>
          <t>шт</t>
        </is>
      </c>
      <c r="G85" s="85" t="n">
        <v>409.69</v>
      </c>
      <c r="H85" s="85" t="n">
        <v>335.81</v>
      </c>
      <c r="I85" s="85">
        <f>G85-(36 *G85/100)</f>
        <v/>
      </c>
      <c r="J85" s="85">
        <f>G85-(25 *G85/100)</f>
        <v/>
      </c>
      <c r="K85" s="86">
        <f>IF(G85="","",G85*(1-$G$4))</f>
        <v/>
      </c>
      <c r="L85" s="86">
        <f>IF(H85="","",H85*(1-$G$4))</f>
        <v/>
      </c>
      <c r="M85" s="85" t="inlineStr">
        <is>
          <t>Нет</t>
        </is>
      </c>
      <c r="N85" s="87" t="n">
        <v>1</v>
      </c>
      <c r="O85" s="87" t="n">
        <v>1</v>
      </c>
      <c r="P85" s="87" t="n">
        <v>30</v>
      </c>
      <c r="Q85" s="88" t="inlineStr">
        <is>
          <t>35 Светотехника</t>
        </is>
      </c>
      <c r="R85" s="88" t="inlineStr">
        <is>
          <t>35.02 Коммунально-бытовое освещение</t>
        </is>
      </c>
      <c r="S85" s="88" t="inlineStr">
        <is>
          <t>35.02.02 Светильники светодиодные линейные</t>
        </is>
      </c>
      <c r="T85" s="88" t="n"/>
      <c r="U85" s="84" t="inlineStr">
        <is>
          <t>Регулярная</t>
        </is>
      </c>
      <c r="V85" s="84" t="inlineStr">
        <is>
          <t>Luma</t>
        </is>
      </c>
      <c r="W85" s="89" t="inlineStr"/>
      <c r="X85" s="90" t="n">
        <v>0.225</v>
      </c>
      <c r="Y85" s="91" t="n">
        <v>0.000512</v>
      </c>
      <c r="Z85" s="85">
        <f>IF(OR(E85="",K85=""),"",E85*K85)</f>
        <v/>
      </c>
      <c r="AA85" s="85">
        <f>IF(OR(E85="",X85=""),"",X85*E85)</f>
        <v/>
      </c>
      <c r="AB85" s="92">
        <f>IF(OR(E85="",Y85=""),"",E85*Y85)</f>
        <v/>
      </c>
    </row>
    <row r="86" ht="75" customHeight="1" s="127">
      <c r="A86" s="81" t="inlineStr">
        <is>
          <t>LBL-1003-P-14-4000</t>
        </is>
      </c>
      <c r="B86" s="82" t="inlineStr">
        <is>
          <t>Светильник светодиодный линейный ДБО-1003 14Вт 4000K IP20 EKF</t>
        </is>
      </c>
      <c r="C86" s="141" t="inlineStr">
        <is>
          <t>https://cdn.ekfgroup.com/unsafe/fit-in/102x102/center/filters:format(png)/products/8D299947F26680189001A42BE90D71A0.jpg</t>
        </is>
      </c>
      <c r="D86" s="141" t="n"/>
      <c r="E86" s="83" t="n"/>
      <c r="F86" s="84" t="inlineStr">
        <is>
          <t>шт</t>
        </is>
      </c>
      <c r="G86" s="85" t="n">
        <v>542.83</v>
      </c>
      <c r="H86" s="85" t="n">
        <v>444.94</v>
      </c>
      <c r="I86" s="85">
        <f>G86-(36 *G86/100)</f>
        <v/>
      </c>
      <c r="J86" s="85">
        <f>G86-(25 *G86/100)</f>
        <v/>
      </c>
      <c r="K86" s="86">
        <f>IF(G86="","",G86*(1-$G$4))</f>
        <v/>
      </c>
      <c r="L86" s="86">
        <f>IF(H86="","",H86*(1-$G$4))</f>
        <v/>
      </c>
      <c r="M86" s="85" t="inlineStr">
        <is>
          <t>Нет</t>
        </is>
      </c>
      <c r="N86" s="87" t="n">
        <v>1</v>
      </c>
      <c r="O86" s="87" t="n">
        <v>1</v>
      </c>
      <c r="P86" s="87" t="n">
        <v>30</v>
      </c>
      <c r="Q86" s="88" t="inlineStr">
        <is>
          <t>35 Светотехника</t>
        </is>
      </c>
      <c r="R86" s="88" t="inlineStr">
        <is>
          <t>35.02 Коммунально-бытовое освещение</t>
        </is>
      </c>
      <c r="S86" s="88" t="inlineStr">
        <is>
          <t>35.02.02 Светильники светодиодные линейные</t>
        </is>
      </c>
      <c r="T86" s="88" t="n"/>
      <c r="U86" s="84" t="inlineStr">
        <is>
          <t>Регулярная</t>
        </is>
      </c>
      <c r="V86" s="84" t="inlineStr">
        <is>
          <t>Luma</t>
        </is>
      </c>
      <c r="W86" s="89" t="inlineStr"/>
      <c r="X86" s="90" t="n">
        <v>0.225</v>
      </c>
      <c r="Y86" s="91" t="n">
        <v>0.00107</v>
      </c>
      <c r="Z86" s="85">
        <f>IF(OR(E86="",K86=""),"",E86*K86)</f>
        <v/>
      </c>
      <c r="AA86" s="85">
        <f>IF(OR(E86="",X86=""),"",X86*E86)</f>
        <v/>
      </c>
      <c r="AB86" s="92">
        <f>IF(OR(E86="",Y86=""),"",E86*Y86)</f>
        <v/>
      </c>
    </row>
    <row r="87" ht="75" customHeight="1" s="127">
      <c r="A87" s="81" t="inlineStr">
        <is>
          <t>LBL-1004-P-14-6500</t>
        </is>
      </c>
      <c r="B87" s="82" t="inlineStr">
        <is>
          <t>Светильник светодиодный линейный ДБО-1004 14Вт 6500K IP20 EKF</t>
        </is>
      </c>
      <c r="C87" s="141" t="inlineStr">
        <is>
          <t>https://cdn.ekfgroup.com/unsafe/fit-in/102x102/center/filters:format(png)/products/8D299947F26680189001A42BE90D71A0.jpg</t>
        </is>
      </c>
      <c r="D87" s="141" t="n"/>
      <c r="E87" s="83" t="n"/>
      <c r="F87" s="84" t="inlineStr">
        <is>
          <t>шт</t>
        </is>
      </c>
      <c r="G87" s="85" t="n">
        <v>542.83</v>
      </c>
      <c r="H87" s="85" t="n">
        <v>444.94</v>
      </c>
      <c r="I87" s="85">
        <f>G87-(36 *G87/100)</f>
        <v/>
      </c>
      <c r="J87" s="85">
        <f>G87-(25 *G87/100)</f>
        <v/>
      </c>
      <c r="K87" s="86">
        <f>IF(G87="","",G87*(1-$G$4))</f>
        <v/>
      </c>
      <c r="L87" s="86">
        <f>IF(H87="","",H87*(1-$G$4))</f>
        <v/>
      </c>
      <c r="M87" s="85" t="inlineStr">
        <is>
          <t>Нет</t>
        </is>
      </c>
      <c r="N87" s="87" t="n">
        <v>1</v>
      </c>
      <c r="O87" s="87" t="n">
        <v>1</v>
      </c>
      <c r="P87" s="87" t="n">
        <v>30</v>
      </c>
      <c r="Q87" s="88" t="inlineStr">
        <is>
          <t>35 Светотехника</t>
        </is>
      </c>
      <c r="R87" s="88" t="inlineStr">
        <is>
          <t>35.02 Коммунально-бытовое освещение</t>
        </is>
      </c>
      <c r="S87" s="88" t="inlineStr">
        <is>
          <t>35.02.02 Светильники светодиодные линейные</t>
        </is>
      </c>
      <c r="T87" s="88" t="n"/>
      <c r="U87" s="84" t="inlineStr">
        <is>
          <t>Регулярная</t>
        </is>
      </c>
      <c r="V87" s="84" t="inlineStr">
        <is>
          <t>Luma</t>
        </is>
      </c>
      <c r="W87" s="89" t="inlineStr"/>
      <c r="X87" s="90" t="n">
        <v>0.225</v>
      </c>
      <c r="Y87" s="91" t="n">
        <v>0.00107</v>
      </c>
      <c r="Z87" s="85">
        <f>IF(OR(E87="",K87=""),"",E87*K87)</f>
        <v/>
      </c>
      <c r="AA87" s="85">
        <f>IF(OR(E87="",X87=""),"",X87*E87)</f>
        <v/>
      </c>
      <c r="AB87" s="92">
        <f>IF(OR(E87="",Y87=""),"",E87*Y87)</f>
        <v/>
      </c>
    </row>
    <row r="88" ht="75" customHeight="1" s="127">
      <c r="A88" s="81" t="inlineStr">
        <is>
          <t>LBL-6101-18-4000</t>
        </is>
      </c>
      <c r="B88" s="82" t="inlineStr">
        <is>
          <t>Светильник светодиодный линейный ДБО-6101 18 Вт 4000K IP20 EKF Basic</t>
        </is>
      </c>
      <c r="C88" s="141" t="inlineStr">
        <is>
          <t>https://cdn.ekfgroup.com/unsafe/fit-in/102x102/center/filters:format(png)/products/06780EE0277A348243584A25A3CD824D.jpg</t>
        </is>
      </c>
      <c r="D88" s="141" t="n"/>
      <c r="E88" s="83" t="n"/>
      <c r="F88" s="84" t="inlineStr">
        <is>
          <t>шт</t>
        </is>
      </c>
      <c r="G88" s="85" t="n">
        <v>813.4299999999999</v>
      </c>
      <c r="H88" s="85" t="n">
        <v>666.75</v>
      </c>
      <c r="I88" s="85">
        <f>G88-(36 *G88/100)</f>
        <v/>
      </c>
      <c r="J88" s="85">
        <f>G88-(25 *G88/100)</f>
        <v/>
      </c>
      <c r="K88" s="86">
        <f>IF(G88="","",G88*(1-$G$4))</f>
        <v/>
      </c>
      <c r="L88" s="86">
        <f>IF(H88="","",H88*(1-$G$4))</f>
        <v/>
      </c>
      <c r="M88" s="85" t="inlineStr">
        <is>
          <t>Нет</t>
        </is>
      </c>
      <c r="N88" s="87" t="n">
        <v>1</v>
      </c>
      <c r="O88" s="87" t="n">
        <v>1</v>
      </c>
      <c r="P88" s="87" t="n">
        <v>20</v>
      </c>
      <c r="Q88" s="88" t="inlineStr">
        <is>
          <t>35 Светотехника</t>
        </is>
      </c>
      <c r="R88" s="88" t="inlineStr">
        <is>
          <t>35.02 Коммунально-бытовое освещение</t>
        </is>
      </c>
      <c r="S88" s="88" t="inlineStr">
        <is>
          <t>35.02.02 Светильники светодиодные линейные</t>
        </is>
      </c>
      <c r="T88" s="88" t="n"/>
      <c r="U88" s="84" t="inlineStr">
        <is>
          <t>Регулярная</t>
        </is>
      </c>
      <c r="V88" s="84" t="inlineStr">
        <is>
          <t>Luma</t>
        </is>
      </c>
      <c r="W88" s="89" t="inlineStr"/>
      <c r="X88" s="90" t="n">
        <v>0.204</v>
      </c>
      <c r="Y88" s="91" t="n">
        <v>0.001203</v>
      </c>
      <c r="Z88" s="85">
        <f>IF(OR(E88="",K88=""),"",E88*K88)</f>
        <v/>
      </c>
      <c r="AA88" s="85">
        <f>IF(OR(E88="",X88=""),"",X88*E88)</f>
        <v/>
      </c>
      <c r="AB88" s="92">
        <f>IF(OR(E88="",Y88=""),"",E88*Y88)</f>
        <v/>
      </c>
    </row>
    <row r="89" ht="75" customHeight="1" s="127">
      <c r="A89" s="81" t="inlineStr">
        <is>
          <t>LBL-6102-18-6500</t>
        </is>
      </c>
      <c r="B89" s="82" t="inlineStr">
        <is>
          <t>Светильник светодиодный линейный ДБО-6102 18 Вт 6500K IP20 EKF Basic</t>
        </is>
      </c>
      <c r="C89" s="141" t="inlineStr">
        <is>
          <t>https://cdn.ekfgroup.com/unsafe/fit-in/102x102/center/filters:format(png)/products/06780EE0277A348243584A25A3CD824D.jpg</t>
        </is>
      </c>
      <c r="D89" s="141" t="n"/>
      <c r="E89" s="83" t="n"/>
      <c r="F89" s="84" t="inlineStr">
        <is>
          <t>шт</t>
        </is>
      </c>
      <c r="G89" s="85" t="n">
        <v>829.71</v>
      </c>
      <c r="H89" s="85" t="n">
        <v>680.09</v>
      </c>
      <c r="I89" s="85">
        <f>G89-(36 *G89/100)</f>
        <v/>
      </c>
      <c r="J89" s="85">
        <f>G89-(25 *G89/100)</f>
        <v/>
      </c>
      <c r="K89" s="86">
        <f>IF(G89="","",G89*(1-$G$4))</f>
        <v/>
      </c>
      <c r="L89" s="86">
        <f>IF(H89="","",H89*(1-$G$4))</f>
        <v/>
      </c>
      <c r="M89" s="85" t="inlineStr">
        <is>
          <t>Нет</t>
        </is>
      </c>
      <c r="N89" s="87" t="n">
        <v>1</v>
      </c>
      <c r="O89" s="87" t="n">
        <v>1</v>
      </c>
      <c r="P89" s="87" t="n">
        <v>20</v>
      </c>
      <c r="Q89" s="88" t="inlineStr">
        <is>
          <t>35 Светотехника</t>
        </is>
      </c>
      <c r="R89" s="88" t="inlineStr">
        <is>
          <t>35.02 Коммунально-бытовое освещение</t>
        </is>
      </c>
      <c r="S89" s="88" t="inlineStr">
        <is>
          <t>35.02.02 Светильники светодиодные линейные</t>
        </is>
      </c>
      <c r="T89" s="88" t="n"/>
      <c r="U89" s="84" t="inlineStr">
        <is>
          <t>Регулярная</t>
        </is>
      </c>
      <c r="V89" s="84" t="inlineStr">
        <is>
          <t>Luma</t>
        </is>
      </c>
      <c r="W89" s="89" t="inlineStr"/>
      <c r="X89" s="90" t="n">
        <v>0.183</v>
      </c>
      <c r="Y89" s="91" t="n">
        <v>0.001184</v>
      </c>
      <c r="Z89" s="85">
        <f>IF(OR(E89="",K89=""),"",E89*K89)</f>
        <v/>
      </c>
      <c r="AA89" s="85">
        <f>IF(OR(E89="",X89=""),"",X89*E89)</f>
        <v/>
      </c>
      <c r="AB89" s="92">
        <f>IF(OR(E89="",Y89=""),"",E89*Y89)</f>
        <v/>
      </c>
    </row>
    <row r="90" ht="75" customHeight="1" s="127">
      <c r="A90" s="81" t="inlineStr">
        <is>
          <t>LBL-6103-36-4000</t>
        </is>
      </c>
      <c r="B90" s="82" t="inlineStr">
        <is>
          <t>Светильник светодиодный линейный ДБО-6103 36 Вт 4000K IP20 EKF Basic</t>
        </is>
      </c>
      <c r="C90" s="141" t="inlineStr">
        <is>
          <t>https://cdn.ekfgroup.com/unsafe/fit-in/102x102/center/filters:format(png)/products/BA9E1DEE181C63BB1EBC3ED6813C2421.jpg</t>
        </is>
      </c>
      <c r="D90" s="141" t="n"/>
      <c r="E90" s="83" t="n"/>
      <c r="F90" s="84" t="inlineStr">
        <is>
          <t>шт</t>
        </is>
      </c>
      <c r="G90" s="85" t="n">
        <v>1246.03</v>
      </c>
      <c r="H90" s="85" t="n">
        <v>1021.34</v>
      </c>
      <c r="I90" s="85">
        <f>G90-(36 *G90/100)</f>
        <v/>
      </c>
      <c r="J90" s="85">
        <f>G90-(25 *G90/100)</f>
        <v/>
      </c>
      <c r="K90" s="86">
        <f>IF(G90="","",G90*(1-$G$4))</f>
        <v/>
      </c>
      <c r="L90" s="86">
        <f>IF(H90="","",H90*(1-$G$4))</f>
        <v/>
      </c>
      <c r="M90" s="85" t="inlineStr">
        <is>
          <t>Нет</t>
        </is>
      </c>
      <c r="N90" s="87" t="n">
        <v>1</v>
      </c>
      <c r="O90" s="87" t="n">
        <v>1</v>
      </c>
      <c r="P90" s="87" t="n">
        <v>20</v>
      </c>
      <c r="Q90" s="88" t="inlineStr">
        <is>
          <t>35 Светотехника</t>
        </is>
      </c>
      <c r="R90" s="88" t="inlineStr">
        <is>
          <t>35.02 Коммунально-бытовое освещение</t>
        </is>
      </c>
      <c r="S90" s="88" t="inlineStr">
        <is>
          <t>35.02.02 Светильники светодиодные линейные</t>
        </is>
      </c>
      <c r="T90" s="88" t="n"/>
      <c r="U90" s="84" t="inlineStr">
        <is>
          <t>Регулярная</t>
        </is>
      </c>
      <c r="V90" s="84" t="inlineStr">
        <is>
          <t>Luma</t>
        </is>
      </c>
      <c r="W90" s="89" t="inlineStr"/>
      <c r="X90" s="90" t="n">
        <v>0.325</v>
      </c>
      <c r="Y90" s="91" t="n">
        <v>0.0021</v>
      </c>
      <c r="Z90" s="85">
        <f>IF(OR(E90="",K90=""),"",E90*K90)</f>
        <v/>
      </c>
      <c r="AA90" s="85">
        <f>IF(OR(E90="",X90=""),"",X90*E90)</f>
        <v/>
      </c>
      <c r="AB90" s="92">
        <f>IF(OR(E90="",Y90=""),"",E90*Y90)</f>
        <v/>
      </c>
    </row>
    <row r="91" ht="75" customHeight="1" s="127">
      <c r="A91" s="81" t="inlineStr">
        <is>
          <t>LBL-6104-36-6500</t>
        </is>
      </c>
      <c r="B91" s="82" t="inlineStr">
        <is>
          <t>Светильник светодиодный линейный ДБО-6104 36 Вт 6500K IP20 EKF Basic</t>
        </is>
      </c>
      <c r="C91" s="141" t="inlineStr">
        <is>
          <t>https://cdn.ekfgroup.com/unsafe/fit-in/102x102/center/filters:format(png)/products/BA9E1DEE181C63BB1EBC3ED6813C2421.jpg</t>
        </is>
      </c>
      <c r="D91" s="141" t="n"/>
      <c r="E91" s="83" t="n"/>
      <c r="F91" s="84" t="inlineStr">
        <is>
          <t>шт</t>
        </is>
      </c>
      <c r="G91" s="85" t="n">
        <v>1246.03</v>
      </c>
      <c r="H91" s="85" t="n">
        <v>1021.34</v>
      </c>
      <c r="I91" s="85">
        <f>G91-(36 *G91/100)</f>
        <v/>
      </c>
      <c r="J91" s="85">
        <f>G91-(25 *G91/100)</f>
        <v/>
      </c>
      <c r="K91" s="86">
        <f>IF(G91="","",G91*(1-$G$4))</f>
        <v/>
      </c>
      <c r="L91" s="86">
        <f>IF(H91="","",H91*(1-$G$4))</f>
        <v/>
      </c>
      <c r="M91" s="85" t="inlineStr">
        <is>
          <t>Нет</t>
        </is>
      </c>
      <c r="N91" s="87" t="n">
        <v>1</v>
      </c>
      <c r="O91" s="87" t="n">
        <v>1</v>
      </c>
      <c r="P91" s="87" t="n">
        <v>20</v>
      </c>
      <c r="Q91" s="88" t="inlineStr">
        <is>
          <t>35 Светотехника</t>
        </is>
      </c>
      <c r="R91" s="88" t="inlineStr">
        <is>
          <t>35.02 Коммунально-бытовое освещение</t>
        </is>
      </c>
      <c r="S91" s="88" t="inlineStr">
        <is>
          <t>35.02.02 Светильники светодиодные линейные</t>
        </is>
      </c>
      <c r="T91" s="88" t="n"/>
      <c r="U91" s="84" t="inlineStr">
        <is>
          <t>Регулярная</t>
        </is>
      </c>
      <c r="V91" s="84" t="inlineStr">
        <is>
          <t>Luma</t>
        </is>
      </c>
      <c r="W91" s="89" t="inlineStr"/>
      <c r="X91" s="90" t="n">
        <v>0.292</v>
      </c>
      <c r="Y91" s="91" t="n">
        <v>0.0021</v>
      </c>
      <c r="Z91" s="85">
        <f>IF(OR(E91="",K91=""),"",E91*K91)</f>
        <v/>
      </c>
      <c r="AA91" s="85">
        <f>IF(OR(E91="",X91=""),"",X91*E91)</f>
        <v/>
      </c>
      <c r="AB91" s="92">
        <f>IF(OR(E91="",Y91=""),"",E91*Y91)</f>
        <v/>
      </c>
    </row>
    <row r="92" ht="75" customHeight="1" s="127">
      <c r="A92" s="81" t="inlineStr">
        <is>
          <t>LBL-7101-Z-36-4000</t>
        </is>
      </c>
      <c r="B92" s="82" t="inlineStr">
        <is>
          <t>Светильник светодиодный линейный ДБО-7101-Z Призма 36 Вт 4000K IP20 EKF</t>
        </is>
      </c>
      <c r="C92" s="141" t="inlineStr">
        <is>
          <t>https://cdn.ekfgroup.com/unsafe/fit-in/102x102/center/filters:format(png)/products/32AEA4E82AD40E377D596AA50809F4F1.jpg</t>
        </is>
      </c>
      <c r="D92" s="141" t="n"/>
      <c r="E92" s="83" t="n"/>
      <c r="F92" s="84" t="inlineStr">
        <is>
          <t>шт</t>
        </is>
      </c>
      <c r="G92" s="85" t="n">
        <v>1281.55</v>
      </c>
      <c r="H92" s="85" t="n">
        <v>1050.45</v>
      </c>
      <c r="I92" s="85">
        <f>G92-(36 *G92/100)</f>
        <v/>
      </c>
      <c r="J92" s="85">
        <f>G92-(25 *G92/100)</f>
        <v/>
      </c>
      <c r="K92" s="86">
        <f>IF(G92="","",G92*(1-$G$4))</f>
        <v/>
      </c>
      <c r="L92" s="86">
        <f>IF(H92="","",H92*(1-$G$4))</f>
        <v/>
      </c>
      <c r="M92" s="85" t="inlineStr">
        <is>
          <t>Нет</t>
        </is>
      </c>
      <c r="N92" s="87" t="n">
        <v>1</v>
      </c>
      <c r="O92" s="87" t="n">
        <v>1</v>
      </c>
      <c r="P92" s="87" t="n">
        <v>20</v>
      </c>
      <c r="Q92" s="88" t="inlineStr">
        <is>
          <t>35 Светотехника</t>
        </is>
      </c>
      <c r="R92" s="88" t="inlineStr">
        <is>
          <t>35.02 Коммунально-бытовое освещение</t>
        </is>
      </c>
      <c r="S92" s="88" t="inlineStr">
        <is>
          <t>35.02.02 Светильники светодиодные линейные</t>
        </is>
      </c>
      <c r="T92" s="88" t="n"/>
      <c r="U92" s="84" t="inlineStr">
        <is>
          <t>Регулярная</t>
        </is>
      </c>
      <c r="V92" s="84" t="inlineStr">
        <is>
          <t>Luma</t>
        </is>
      </c>
      <c r="W92" s="89" t="inlineStr"/>
      <c r="X92" s="90" t="n">
        <v>0.325</v>
      </c>
      <c r="Y92" s="91" t="n">
        <v>0.00234</v>
      </c>
      <c r="Z92" s="85">
        <f>IF(OR(E92="",K92=""),"",E92*K92)</f>
        <v/>
      </c>
      <c r="AA92" s="85">
        <f>IF(OR(E92="",X92=""),"",X92*E92)</f>
        <v/>
      </c>
      <c r="AB92" s="92">
        <f>IF(OR(E92="",Y92=""),"",E92*Y92)</f>
        <v/>
      </c>
    </row>
    <row r="93" ht="75" customHeight="1" s="127">
      <c r="A93" s="81" t="inlineStr">
        <is>
          <t>LBL-7102-Z-36-6500</t>
        </is>
      </c>
      <c r="B93" s="82" t="inlineStr">
        <is>
          <t>Светильник светодиодный линейный ДБО-7102-Z Призма 36 Вт 6500K IP20 EKF</t>
        </is>
      </c>
      <c r="C93" s="141" t="inlineStr">
        <is>
          <t>https://cdn.ekfgroup.com/unsafe/fit-in/102x102/center/filters:format(png)/products/32AEA4E82AD40E377D596AA50809F4F1.jpg</t>
        </is>
      </c>
      <c r="D93" s="141" t="n"/>
      <c r="E93" s="83" t="n"/>
      <c r="F93" s="84" t="inlineStr">
        <is>
          <t>шт</t>
        </is>
      </c>
      <c r="G93" s="85" t="n">
        <v>1281.55</v>
      </c>
      <c r="H93" s="85" t="n">
        <v>1050.45</v>
      </c>
      <c r="I93" s="85">
        <f>G93-(36 *G93/100)</f>
        <v/>
      </c>
      <c r="J93" s="85">
        <f>G93-(25 *G93/100)</f>
        <v/>
      </c>
      <c r="K93" s="86">
        <f>IF(G93="","",G93*(1-$G$4))</f>
        <v/>
      </c>
      <c r="L93" s="86">
        <f>IF(H93="","",H93*(1-$G$4))</f>
        <v/>
      </c>
      <c r="M93" s="85" t="inlineStr">
        <is>
          <t>Нет</t>
        </is>
      </c>
      <c r="N93" s="87" t="n">
        <v>1</v>
      </c>
      <c r="O93" s="87" t="n">
        <v>1</v>
      </c>
      <c r="P93" s="87" t="n">
        <v>20</v>
      </c>
      <c r="Q93" s="88" t="inlineStr">
        <is>
          <t>35 Светотехника</t>
        </is>
      </c>
      <c r="R93" s="88" t="inlineStr">
        <is>
          <t>35.02 Коммунально-бытовое освещение</t>
        </is>
      </c>
      <c r="S93" s="88" t="inlineStr">
        <is>
          <t>35.02.02 Светильники светодиодные линейные</t>
        </is>
      </c>
      <c r="T93" s="88" t="n"/>
      <c r="U93" s="84" t="inlineStr">
        <is>
          <t>Регулярная</t>
        </is>
      </c>
      <c r="V93" s="84" t="inlineStr">
        <is>
          <t>Luma</t>
        </is>
      </c>
      <c r="W93" s="89" t="inlineStr"/>
      <c r="X93" s="90" t="n">
        <v>0.325</v>
      </c>
      <c r="Y93" s="91" t="n">
        <v>0.00234</v>
      </c>
      <c r="Z93" s="85">
        <f>IF(OR(E93="",K93=""),"",E93*K93)</f>
        <v/>
      </c>
      <c r="AA93" s="85">
        <f>IF(OR(E93="",X93=""),"",X93*E93)</f>
        <v/>
      </c>
      <c r="AB93" s="92">
        <f>IF(OR(E93="",Y93=""),"",E93*Y93)</f>
        <v/>
      </c>
    </row>
    <row r="94" ht="75" customHeight="1" s="127">
      <c r="A94" s="81" t="inlineStr">
        <is>
          <t>LBL-8101-Z-18-4000</t>
        </is>
      </c>
      <c r="B94" s="82" t="inlineStr">
        <is>
          <t>Светильник светодиодный линейный ДБО-8101-Z Призма 18 Вт 4000K IP20 EKF</t>
        </is>
      </c>
      <c r="C94" s="141" t="inlineStr">
        <is>
          <t>https://cdn.ekfgroup.com/unsafe/fit-in/102x102/center/filters:format(png)/products/E80FED3D5FC12865E1C728EB489DE084.jpg</t>
        </is>
      </c>
      <c r="D94" s="141" t="n"/>
      <c r="E94" s="83" t="n"/>
      <c r="F94" s="84" t="inlineStr">
        <is>
          <t>шт</t>
        </is>
      </c>
      <c r="G94" s="85" t="n">
        <v>714.39</v>
      </c>
      <c r="H94" s="85" t="n">
        <v>585.5700000000001</v>
      </c>
      <c r="I94" s="85">
        <f>G94-(36 *G94/100)</f>
        <v/>
      </c>
      <c r="J94" s="85">
        <f>G94-(25 *G94/100)</f>
        <v/>
      </c>
      <c r="K94" s="86">
        <f>IF(G94="","",G94*(1-$G$4))</f>
        <v/>
      </c>
      <c r="L94" s="86">
        <f>IF(H94="","",H94*(1-$G$4))</f>
        <v/>
      </c>
      <c r="M94" s="85" t="inlineStr">
        <is>
          <t>Нет</t>
        </is>
      </c>
      <c r="N94" s="87" t="n">
        <v>1</v>
      </c>
      <c r="O94" s="87" t="n">
        <v>1</v>
      </c>
      <c r="P94" s="87" t="n">
        <v>20</v>
      </c>
      <c r="Q94" s="88" t="inlineStr">
        <is>
          <t>35 Светотехника</t>
        </is>
      </c>
      <c r="R94" s="88" t="inlineStr">
        <is>
          <t>35.02 Коммунально-бытовое освещение</t>
        </is>
      </c>
      <c r="S94" s="88" t="inlineStr">
        <is>
          <t>35.02.02 Светильники светодиодные линейные</t>
        </is>
      </c>
      <c r="T94" s="88" t="n"/>
      <c r="U94" s="84" t="inlineStr">
        <is>
          <t>Регулярная</t>
        </is>
      </c>
      <c r="V94" s="84" t="inlineStr">
        <is>
          <t>Luma</t>
        </is>
      </c>
      <c r="W94" s="89" t="inlineStr"/>
      <c r="X94" s="90" t="n">
        <v>0.17</v>
      </c>
      <c r="Y94" s="91" t="n">
        <v>0.000878</v>
      </c>
      <c r="Z94" s="85">
        <f>IF(OR(E94="",K94=""),"",E94*K94)</f>
        <v/>
      </c>
      <c r="AA94" s="85">
        <f>IF(OR(E94="",X94=""),"",X94*E94)</f>
        <v/>
      </c>
      <c r="AB94" s="92">
        <f>IF(OR(E94="",Y94=""),"",E94*Y94)</f>
        <v/>
      </c>
    </row>
    <row r="95" ht="75" customHeight="1" s="127">
      <c r="A95" s="81" t="inlineStr">
        <is>
          <t>LBL-8102-Z-18-6500</t>
        </is>
      </c>
      <c r="B95" s="82" t="inlineStr">
        <is>
          <t>Светильник светодиодный линейный ДБО-8102-Z Призма 18 Вт 6500K IP20 EKF</t>
        </is>
      </c>
      <c r="C95" s="141" t="inlineStr">
        <is>
          <t>https://cdn.ekfgroup.com/unsafe/fit-in/102x102/center/filters:format(png)/products/E80FED3D5FC12865E1C728EB489DE084.jpg</t>
        </is>
      </c>
      <c r="D95" s="141" t="n"/>
      <c r="E95" s="83" t="n"/>
      <c r="F95" s="84" t="inlineStr">
        <is>
          <t>шт</t>
        </is>
      </c>
      <c r="G95" s="85" t="n">
        <v>714.39</v>
      </c>
      <c r="H95" s="85" t="n">
        <v>585.5700000000001</v>
      </c>
      <c r="I95" s="85">
        <f>G95-(36 *G95/100)</f>
        <v/>
      </c>
      <c r="J95" s="85">
        <f>G95-(25 *G95/100)</f>
        <v/>
      </c>
      <c r="K95" s="86">
        <f>IF(G95="","",G95*(1-$G$4))</f>
        <v/>
      </c>
      <c r="L95" s="86">
        <f>IF(H95="","",H95*(1-$G$4))</f>
        <v/>
      </c>
      <c r="M95" s="85" t="inlineStr">
        <is>
          <t>Нет</t>
        </is>
      </c>
      <c r="N95" s="87" t="n">
        <v>1</v>
      </c>
      <c r="O95" s="87" t="n">
        <v>1</v>
      </c>
      <c r="P95" s="87" t="n">
        <v>20</v>
      </c>
      <c r="Q95" s="88" t="inlineStr">
        <is>
          <t>35 Светотехника</t>
        </is>
      </c>
      <c r="R95" s="88" t="inlineStr">
        <is>
          <t>35.02 Коммунально-бытовое освещение</t>
        </is>
      </c>
      <c r="S95" s="88" t="inlineStr">
        <is>
          <t>35.02.02 Светильники светодиодные линейные</t>
        </is>
      </c>
      <c r="T95" s="88" t="n"/>
      <c r="U95" s="84" t="inlineStr">
        <is>
          <t>Регулярная</t>
        </is>
      </c>
      <c r="V95" s="84" t="inlineStr">
        <is>
          <t>Luma</t>
        </is>
      </c>
      <c r="W95" s="89" t="inlineStr"/>
      <c r="X95" s="90" t="n">
        <v>0.17</v>
      </c>
      <c r="Y95" s="91" t="n">
        <v>0.000878</v>
      </c>
      <c r="Z95" s="85">
        <f>IF(OR(E95="",K95=""),"",E95*K95)</f>
        <v/>
      </c>
      <c r="AA95" s="85">
        <f>IF(OR(E95="",X95=""),"",X95*E95)</f>
        <v/>
      </c>
      <c r="AB95" s="92">
        <f>IF(OR(E95="",Y95=""),"",E95*Y95)</f>
        <v/>
      </c>
    </row>
    <row r="96" ht="75" customHeight="1" s="127">
      <c r="A96" s="81" t="inlineStr">
        <is>
          <t>LBL-8103-Z-36-4000</t>
        </is>
      </c>
      <c r="B96" s="82" t="inlineStr">
        <is>
          <t>Светильник светодиодный линейный ДБО-8103-Z Призма 36 Вт 4000K IP20 EKF</t>
        </is>
      </c>
      <c r="C96" s="141" t="inlineStr">
        <is>
          <t>https://cdn.ekfgroup.com/unsafe/fit-in/102x102/center/filters:format(png)/products/E49D84416DE6FEAA3EE333BAB12E2C9A.jpg</t>
        </is>
      </c>
      <c r="D96" s="141" t="n"/>
      <c r="E96" s="83" t="n"/>
      <c r="F96" s="84" t="inlineStr">
        <is>
          <t>шт</t>
        </is>
      </c>
      <c r="G96" s="85" t="n">
        <v>1126.64</v>
      </c>
      <c r="H96" s="85" t="n">
        <v>923.48</v>
      </c>
      <c r="I96" s="85">
        <f>G96-(36 *G96/100)</f>
        <v/>
      </c>
      <c r="J96" s="85">
        <f>G96-(25 *G96/100)</f>
        <v/>
      </c>
      <c r="K96" s="86">
        <f>IF(G96="","",G96*(1-$G$4))</f>
        <v/>
      </c>
      <c r="L96" s="86">
        <f>IF(H96="","",H96*(1-$G$4))</f>
        <v/>
      </c>
      <c r="M96" s="85" t="inlineStr">
        <is>
          <t>Нет</t>
        </is>
      </c>
      <c r="N96" s="87" t="n">
        <v>1</v>
      </c>
      <c r="O96" s="87" t="n">
        <v>1</v>
      </c>
      <c r="P96" s="87" t="n">
        <v>20</v>
      </c>
      <c r="Q96" s="88" t="inlineStr">
        <is>
          <t>35 Светотехника</t>
        </is>
      </c>
      <c r="R96" s="88" t="inlineStr">
        <is>
          <t>35.02 Коммунально-бытовое освещение</t>
        </is>
      </c>
      <c r="S96" s="88" t="inlineStr">
        <is>
          <t>35.02.02 Светильники светодиодные линейные</t>
        </is>
      </c>
      <c r="T96" s="88" t="n"/>
      <c r="U96" s="84" t="inlineStr">
        <is>
          <t>Регулярная</t>
        </is>
      </c>
      <c r="V96" s="84" t="inlineStr">
        <is>
          <t>Luma</t>
        </is>
      </c>
      <c r="W96" s="89" t="inlineStr"/>
      <c r="X96" s="90" t="n">
        <v>0.32</v>
      </c>
      <c r="Y96" s="91" t="n">
        <v>0.001757</v>
      </c>
      <c r="Z96" s="85">
        <f>IF(OR(E96="",K96=""),"",E96*K96)</f>
        <v/>
      </c>
      <c r="AA96" s="85">
        <f>IF(OR(E96="",X96=""),"",X96*E96)</f>
        <v/>
      </c>
      <c r="AB96" s="92">
        <f>IF(OR(E96="",Y96=""),"",E96*Y96)</f>
        <v/>
      </c>
    </row>
    <row r="97" ht="75" customHeight="1" s="127">
      <c r="A97" s="81" t="inlineStr">
        <is>
          <t>LBL-8104-Z-36-6500</t>
        </is>
      </c>
      <c r="B97" s="82" t="inlineStr">
        <is>
          <t>Светильник светодиодный линейный ДБО-8104-Z Призма 36 Вт 6500K IP20 EKF</t>
        </is>
      </c>
      <c r="C97" s="141" t="inlineStr">
        <is>
          <t>https://cdn.ekfgroup.com/unsafe/fit-in/102x102/center/filters:format(png)/products/E49D84416DE6FEAA3EE333BAB12E2C9A.jpg</t>
        </is>
      </c>
      <c r="D97" s="141" t="n"/>
      <c r="E97" s="83" t="n"/>
      <c r="F97" s="84" t="inlineStr">
        <is>
          <t>шт</t>
        </is>
      </c>
      <c r="G97" s="85" t="n">
        <v>1126.64</v>
      </c>
      <c r="H97" s="85" t="n">
        <v>923.48</v>
      </c>
      <c r="I97" s="85">
        <f>G97-(36 *G97/100)</f>
        <v/>
      </c>
      <c r="J97" s="85">
        <f>G97-(25 *G97/100)</f>
        <v/>
      </c>
      <c r="K97" s="86">
        <f>IF(G97="","",G97*(1-$G$4))</f>
        <v/>
      </c>
      <c r="L97" s="86">
        <f>IF(H97="","",H97*(1-$G$4))</f>
        <v/>
      </c>
      <c r="M97" s="85" t="inlineStr">
        <is>
          <t>Нет</t>
        </is>
      </c>
      <c r="N97" s="87" t="n">
        <v>1</v>
      </c>
      <c r="O97" s="87" t="n">
        <v>1</v>
      </c>
      <c r="P97" s="87" t="n">
        <v>20</v>
      </c>
      <c r="Q97" s="88" t="inlineStr">
        <is>
          <t>35 Светотехника</t>
        </is>
      </c>
      <c r="R97" s="88" t="inlineStr">
        <is>
          <t>35.02 Коммунально-бытовое освещение</t>
        </is>
      </c>
      <c r="S97" s="88" t="inlineStr">
        <is>
          <t>35.02.02 Светильники светодиодные линейные</t>
        </is>
      </c>
      <c r="T97" s="88" t="n"/>
      <c r="U97" s="84" t="inlineStr">
        <is>
          <t>Регулярная</t>
        </is>
      </c>
      <c r="V97" s="84" t="inlineStr">
        <is>
          <t>Luma</t>
        </is>
      </c>
      <c r="W97" s="89" t="inlineStr"/>
      <c r="X97" s="90" t="n">
        <v>0.32</v>
      </c>
      <c r="Y97" s="91" t="n">
        <v>0.001757</v>
      </c>
      <c r="Z97" s="85">
        <f>IF(OR(E97="",K97=""),"",E97*K97)</f>
        <v/>
      </c>
      <c r="AA97" s="85">
        <f>IF(OR(E97="",X97=""),"",X97*E97)</f>
        <v/>
      </c>
      <c r="AB97" s="92">
        <f>IF(OR(E97="",Y97=""),"",E97*Y97)</f>
        <v/>
      </c>
    </row>
    <row r="98" ht="75" customHeight="1" s="127">
      <c r="A98" s="81" t="inlineStr">
        <is>
          <t>LBS-7101-4-4000</t>
        </is>
      </c>
      <c r="B98" s="82" t="inlineStr">
        <is>
          <t>Светильник светодиодный линейный с выключателем ДБОВ-7101 4 Вт 4000K IP20 EKF Basic</t>
        </is>
      </c>
      <c r="C98" s="141" t="inlineStr">
        <is>
          <t>https://cdn.ekfgroup.com/unsafe/fit-in/102x102/center/filters:format(png)/products/A64877176069CF103FFED42ABB136468.jpg</t>
        </is>
      </c>
      <c r="D98" s="141" t="n"/>
      <c r="E98" s="83" t="n"/>
      <c r="F98" s="84" t="inlineStr">
        <is>
          <t>шт</t>
        </is>
      </c>
      <c r="G98" s="85" t="n">
        <v>644.5</v>
      </c>
      <c r="H98" s="85" t="n">
        <v>528.28</v>
      </c>
      <c r="I98" s="85">
        <f>G98-(36 *G98/100)</f>
        <v/>
      </c>
      <c r="J98" s="85">
        <f>G98-(25 *G98/100)</f>
        <v/>
      </c>
      <c r="K98" s="86">
        <f>IF(G98="","",G98*(1-$G$4))</f>
        <v/>
      </c>
      <c r="L98" s="86">
        <f>IF(H98="","",H98*(1-$G$4))</f>
        <v/>
      </c>
      <c r="M98" s="85" t="inlineStr">
        <is>
          <t>Нет</t>
        </is>
      </c>
      <c r="N98" s="87" t="n">
        <v>1</v>
      </c>
      <c r="O98" s="87" t="n">
        <v>1</v>
      </c>
      <c r="P98" s="87" t="n">
        <v>25</v>
      </c>
      <c r="Q98" s="88" t="inlineStr">
        <is>
          <t>35 Светотехника</t>
        </is>
      </c>
      <c r="R98" s="88" t="inlineStr">
        <is>
          <t>35.02 Коммунально-бытовое освещение</t>
        </is>
      </c>
      <c r="S98" s="88" t="inlineStr">
        <is>
          <t>35.02.03 Светильники светодиодные линейные с выключателем</t>
        </is>
      </c>
      <c r="T98" s="88" t="n"/>
      <c r="U98" s="84" t="inlineStr">
        <is>
          <t>Временно не производится</t>
        </is>
      </c>
      <c r="V98" s="84" t="inlineStr">
        <is>
          <t>Luma</t>
        </is>
      </c>
      <c r="W98" s="89" t="inlineStr"/>
      <c r="X98" s="90" t="n">
        <v>0.133</v>
      </c>
      <c r="Y98" s="91" t="n">
        <v>0.000459</v>
      </c>
      <c r="Z98" s="85">
        <f>IF(OR(E98="",K98=""),"",E98*K98)</f>
        <v/>
      </c>
      <c r="AA98" s="85">
        <f>IF(OR(E98="",X98=""),"",X98*E98)</f>
        <v/>
      </c>
      <c r="AB98" s="92">
        <f>IF(OR(E98="",Y98=""),"",E98*Y98)</f>
        <v/>
      </c>
    </row>
    <row r="99" ht="75" customHeight="1" s="127">
      <c r="A99" s="81" t="inlineStr">
        <is>
          <t>LBS-7102-7-4000</t>
        </is>
      </c>
      <c r="B99" s="82" t="inlineStr">
        <is>
          <t>Светильник светодиодный линейный с выключателем ДБОВ-7102 7 Вт 4000K IP20 EKF Basic</t>
        </is>
      </c>
      <c r="C99" s="141" t="inlineStr">
        <is>
          <t>https://cdn.ekfgroup.com/unsafe/fit-in/102x102/center/filters:format(png)/products/0925B79EC71B7B858C853B92CACE766E.jpg</t>
        </is>
      </c>
      <c r="D99" s="141" t="n"/>
      <c r="E99" s="83" t="n"/>
      <c r="F99" s="84" t="inlineStr">
        <is>
          <t>шт</t>
        </is>
      </c>
      <c r="G99" s="85" t="n">
        <v>776.37</v>
      </c>
      <c r="H99" s="85" t="n">
        <v>636.37</v>
      </c>
      <c r="I99" s="85">
        <f>G99-(36 *G99/100)</f>
        <v/>
      </c>
      <c r="J99" s="85">
        <f>G99-(25 *G99/100)</f>
        <v/>
      </c>
      <c r="K99" s="86">
        <f>IF(G99="","",G99*(1-$G$4))</f>
        <v/>
      </c>
      <c r="L99" s="86">
        <f>IF(H99="","",H99*(1-$G$4))</f>
        <v/>
      </c>
      <c r="M99" s="85" t="inlineStr">
        <is>
          <t>Нет</t>
        </is>
      </c>
      <c r="N99" s="87" t="n">
        <v>1</v>
      </c>
      <c r="O99" s="87" t="n">
        <v>1</v>
      </c>
      <c r="P99" s="87" t="n">
        <v>25</v>
      </c>
      <c r="Q99" s="88" t="inlineStr">
        <is>
          <t>35 Светотехника</t>
        </is>
      </c>
      <c r="R99" s="88" t="inlineStr">
        <is>
          <t>35.02 Коммунально-бытовое освещение</t>
        </is>
      </c>
      <c r="S99" s="88" t="inlineStr">
        <is>
          <t>35.02.03 Светильники светодиодные линейные с выключателем</t>
        </is>
      </c>
      <c r="T99" s="88" t="n"/>
      <c r="U99" s="84" t="inlineStr">
        <is>
          <t>Временно не производится</t>
        </is>
      </c>
      <c r="V99" s="84" t="inlineStr">
        <is>
          <t>Luma</t>
        </is>
      </c>
      <c r="W99" s="89" t="inlineStr"/>
      <c r="X99" s="90" t="n">
        <v>0.183</v>
      </c>
      <c r="Y99" s="91" t="n">
        <v>0.000795</v>
      </c>
      <c r="Z99" s="85">
        <f>IF(OR(E99="",K99=""),"",E99*K99)</f>
        <v/>
      </c>
      <c r="AA99" s="85">
        <f>IF(OR(E99="",X99=""),"",X99*E99)</f>
        <v/>
      </c>
      <c r="AB99" s="92">
        <f>IF(OR(E99="",Y99=""),"",E99*Y99)</f>
        <v/>
      </c>
    </row>
    <row r="100" ht="75" customHeight="1" s="127">
      <c r="A100" s="81" t="inlineStr">
        <is>
          <t>LBS-7103-10-4000</t>
        </is>
      </c>
      <c r="B100" s="82" t="inlineStr">
        <is>
          <t>Светильник светодиодный линейный с выключателем ДБОВ-7103 10Вт 4000K IP20 EKF Basic</t>
        </is>
      </c>
      <c r="C100" s="141" t="inlineStr">
        <is>
          <t>https://cdn.ekfgroup.com/unsafe/fit-in/102x102/center/filters:format(png)/products/B5F01E9045810E4A356CB6AD58C04301.jpg</t>
        </is>
      </c>
      <c r="D100" s="141" t="n"/>
      <c r="E100" s="83" t="n"/>
      <c r="F100" s="84" t="inlineStr">
        <is>
          <t>шт</t>
        </is>
      </c>
      <c r="G100" s="85" t="n">
        <v>855.29</v>
      </c>
      <c r="H100" s="85" t="n">
        <v>701.0599999999999</v>
      </c>
      <c r="I100" s="85">
        <f>G100-(36 *G100/100)</f>
        <v/>
      </c>
      <c r="J100" s="85">
        <f>G100-(25 *G100/100)</f>
        <v/>
      </c>
      <c r="K100" s="86">
        <f>IF(G100="","",G100*(1-$G$4))</f>
        <v/>
      </c>
      <c r="L100" s="86">
        <f>IF(H100="","",H100*(1-$G$4))</f>
        <v/>
      </c>
      <c r="M100" s="85" t="inlineStr">
        <is>
          <t>Нет</t>
        </is>
      </c>
      <c r="N100" s="87" t="n">
        <v>1</v>
      </c>
      <c r="O100" s="87" t="n">
        <v>1</v>
      </c>
      <c r="P100" s="87" t="n">
        <v>25</v>
      </c>
      <c r="Q100" s="88" t="inlineStr">
        <is>
          <t>35 Светотехника</t>
        </is>
      </c>
      <c r="R100" s="88" t="inlineStr">
        <is>
          <t>35.02 Коммунально-бытовое освещение</t>
        </is>
      </c>
      <c r="S100" s="88" t="inlineStr">
        <is>
          <t>35.02.03 Светильники светодиодные линейные с выключателем</t>
        </is>
      </c>
      <c r="T100" s="88" t="n"/>
      <c r="U100" s="84" t="inlineStr">
        <is>
          <t>Временно не производится</t>
        </is>
      </c>
      <c r="V100" s="84" t="inlineStr">
        <is>
          <t>Luma</t>
        </is>
      </c>
      <c r="W100" s="89" t="inlineStr"/>
      <c r="X100" s="90" t="n">
        <v>0.239</v>
      </c>
      <c r="Y100" s="91" t="n">
        <v>0.001021</v>
      </c>
      <c r="Z100" s="85">
        <f>IF(OR(E100="",K100=""),"",E100*K100)</f>
        <v/>
      </c>
      <c r="AA100" s="85">
        <f>IF(OR(E100="",X100=""),"",X100*E100)</f>
        <v/>
      </c>
      <c r="AB100" s="92">
        <f>IF(OR(E100="",Y100=""),"",E100*Y100)</f>
        <v/>
      </c>
    </row>
    <row r="101" ht="75" customHeight="1" s="127">
      <c r="A101" s="81" t="inlineStr">
        <is>
          <t>LBS-7104-14-4000</t>
        </is>
      </c>
      <c r="B101" s="82" t="inlineStr">
        <is>
          <t>Светильник светодиодный линейный с выключателем ДБОВ-7104 14 Вт 4000K IP20 EKF Basic</t>
        </is>
      </c>
      <c r="C101" s="141" t="inlineStr">
        <is>
          <t>https://cdn.ekfgroup.com/unsafe/fit-in/102x102/center/filters:format(png)/products/DAFB2A172593DA674CF87B9579D3A787.jpg</t>
        </is>
      </c>
      <c r="D101" s="141" t="n"/>
      <c r="E101" s="83" t="n"/>
      <c r="F101" s="84" t="inlineStr">
        <is>
          <t>шт</t>
        </is>
      </c>
      <c r="G101" s="85" t="n">
        <v>978.9</v>
      </c>
      <c r="H101" s="85" t="n">
        <v>802.38</v>
      </c>
      <c r="I101" s="85">
        <f>G101-(36 *G101/100)</f>
        <v/>
      </c>
      <c r="J101" s="85">
        <f>G101-(25 *G101/100)</f>
        <v/>
      </c>
      <c r="K101" s="86">
        <f>IF(G101="","",G101*(1-$G$4))</f>
        <v/>
      </c>
      <c r="L101" s="86">
        <f>IF(H101="","",H101*(1-$G$4))</f>
        <v/>
      </c>
      <c r="M101" s="85" t="inlineStr">
        <is>
          <t>Нет</t>
        </is>
      </c>
      <c r="N101" s="87" t="n">
        <v>1</v>
      </c>
      <c r="O101" s="87" t="n">
        <v>1</v>
      </c>
      <c r="P101" s="87" t="n">
        <v>25</v>
      </c>
      <c r="Q101" s="88" t="inlineStr">
        <is>
          <t>35 Светотехника</t>
        </is>
      </c>
      <c r="R101" s="88" t="inlineStr">
        <is>
          <t>35.02 Коммунально-бытовое освещение</t>
        </is>
      </c>
      <c r="S101" s="88" t="inlineStr">
        <is>
          <t>35.02.03 Светильники светодиодные линейные с выключателем</t>
        </is>
      </c>
      <c r="T101" s="88" t="n"/>
      <c r="U101" s="84" t="inlineStr">
        <is>
          <t>Временно не производится</t>
        </is>
      </c>
      <c r="V101" s="84" t="inlineStr">
        <is>
          <t>Luma</t>
        </is>
      </c>
      <c r="W101" s="89" t="inlineStr"/>
      <c r="X101" s="90" t="n">
        <v>0.313</v>
      </c>
      <c r="Y101" s="91" t="n">
        <v>0.001131</v>
      </c>
      <c r="Z101" s="85">
        <f>IF(OR(E101="",K101=""),"",E101*K101)</f>
        <v/>
      </c>
      <c r="AA101" s="85">
        <f>IF(OR(E101="",X101=""),"",X101*E101)</f>
        <v/>
      </c>
      <c r="AB101" s="92">
        <f>IF(OR(E101="",Y101=""),"",E101*Y101)</f>
        <v/>
      </c>
    </row>
    <row r="102" ht="75" customHeight="1" s="127">
      <c r="A102" s="81" t="inlineStr">
        <is>
          <t>LDSP-4008-36</t>
        </is>
      </c>
      <c r="B102" s="82" t="inlineStr">
        <is>
          <t>Аппарат электронный пускорегулирующий (драйвер) ДСПВ-4008 для светодиодных панелей 36Вт EKF Basic</t>
        </is>
      </c>
      <c r="C102" s="141" t="inlineStr">
        <is>
          <t>https://cdn.ekfgroup.com/unsafe/fit-in/102x102/center/filters:format(png)/products/205D19CCF0BE4FA2E16CBC95FE88F795.jpg</t>
        </is>
      </c>
      <c r="D102" s="141" t="n"/>
      <c r="E102" s="83" t="n"/>
      <c r="F102" s="84" t="inlineStr">
        <is>
          <t>шт</t>
        </is>
      </c>
      <c r="G102" s="85" t="n">
        <v>769.45</v>
      </c>
      <c r="H102" s="85" t="n">
        <v>630.7</v>
      </c>
      <c r="I102" s="85">
        <f>G102-(36 *G102/100)</f>
        <v/>
      </c>
      <c r="J102" s="85">
        <f>G102-(25 *G102/100)</f>
        <v/>
      </c>
      <c r="K102" s="86">
        <f>IF(G102="","",G102*(1-$G$4))</f>
        <v/>
      </c>
      <c r="L102" s="86">
        <f>IF(H102="","",H102*(1-$G$4))</f>
        <v/>
      </c>
      <c r="M102" s="85" t="inlineStr">
        <is>
          <t>Нет</t>
        </is>
      </c>
      <c r="N102" s="87" t="n">
        <v>1</v>
      </c>
      <c r="O102" s="87" t="n">
        <v>1</v>
      </c>
      <c r="P102" s="87" t="n">
        <v>100</v>
      </c>
      <c r="Q102" s="88" t="inlineStr">
        <is>
          <t>35 Светотехника</t>
        </is>
      </c>
      <c r="R102" s="88" t="inlineStr">
        <is>
          <t>35.03 Административно-офисное освещение</t>
        </is>
      </c>
      <c r="S102" s="88" t="inlineStr">
        <is>
          <t>35.03.01 Светодиодные панели ультратонкие 9 мм</t>
        </is>
      </c>
      <c r="T102" s="88" t="n"/>
      <c r="U102" s="84" t="inlineStr">
        <is>
          <t>Регулярная</t>
        </is>
      </c>
      <c r="V102" s="84" t="inlineStr">
        <is>
          <t>Luma</t>
        </is>
      </c>
      <c r="W102" s="89" t="inlineStr"/>
      <c r="X102" s="90" t="n">
        <v>0.1</v>
      </c>
      <c r="Y102" s="91" t="n">
        <v>0.000247</v>
      </c>
      <c r="Z102" s="85">
        <f>IF(OR(E102="",K102=""),"",E102*K102)</f>
        <v/>
      </c>
      <c r="AA102" s="85">
        <f>IF(OR(E102="",X102=""),"",X102*E102)</f>
        <v/>
      </c>
      <c r="AB102" s="92">
        <f>IF(OR(E102="",Y102=""),"",E102*Y102)</f>
        <v/>
      </c>
    </row>
    <row r="103" ht="75" customHeight="1" s="127">
      <c r="A103" s="81" t="inlineStr">
        <is>
          <t>LPS-4007-L-36-4000</t>
        </is>
      </c>
      <c r="B103" s="82" t="inlineStr">
        <is>
          <t>Панель светодиодная тонкая ДВО-4007-L 36Вт 4000К IP40 серебро без драйвера 595x595 EKF</t>
        </is>
      </c>
      <c r="C103" s="141" t="inlineStr">
        <is>
          <t>https://cdn.ekfgroup.com/unsafe/fit-in/102x102/center/filters:format(png)/products/E39740ACE05107347BDA6AE6480D7F62.jpg</t>
        </is>
      </c>
      <c r="D103" s="141" t="n"/>
      <c r="E103" s="83" t="n"/>
      <c r="F103" s="84" t="inlineStr">
        <is>
          <t>шт</t>
        </is>
      </c>
      <c r="G103" s="85" t="n">
        <v>2638.13</v>
      </c>
      <c r="H103" s="85" t="n">
        <v>2162.4</v>
      </c>
      <c r="I103" s="85">
        <f>G103-(36 *G103/100)</f>
        <v/>
      </c>
      <c r="J103" s="85">
        <f>G103-(25 *G103/100)</f>
        <v/>
      </c>
      <c r="K103" s="86">
        <f>IF(G103="","",G103*(1-$G$4))</f>
        <v/>
      </c>
      <c r="L103" s="86">
        <f>IF(H103="","",H103*(1-$G$4))</f>
        <v/>
      </c>
      <c r="M103" s="85" t="inlineStr">
        <is>
          <t>Нет</t>
        </is>
      </c>
      <c r="N103" s="87" t="n">
        <v>1</v>
      </c>
      <c r="O103" s="87" t="n">
        <v>1</v>
      </c>
      <c r="P103" s="87" t="n">
        <v>6</v>
      </c>
      <c r="Q103" s="88" t="inlineStr">
        <is>
          <t>35 Светотехника</t>
        </is>
      </c>
      <c r="R103" s="88" t="inlineStr">
        <is>
          <t>35.03 Административно-офисное освещение</t>
        </is>
      </c>
      <c r="S103" s="88" t="inlineStr">
        <is>
          <t>35.03.01 Светодиодные панели ультратонкие 9 мм</t>
        </is>
      </c>
      <c r="T103" s="88" t="n"/>
      <c r="U103" s="84" t="inlineStr">
        <is>
          <t>Регулярная</t>
        </is>
      </c>
      <c r="V103" s="84" t="inlineStr">
        <is>
          <t>Luma</t>
        </is>
      </c>
      <c r="W103" s="89" t="inlineStr"/>
      <c r="X103" s="90" t="n">
        <v>1.527</v>
      </c>
      <c r="Y103" s="91" t="n">
        <v>0.002885</v>
      </c>
      <c r="Z103" s="85">
        <f>IF(OR(E103="",K103=""),"",E103*K103)</f>
        <v/>
      </c>
      <c r="AA103" s="85">
        <f>IF(OR(E103="",X103=""),"",X103*E103)</f>
        <v/>
      </c>
      <c r="AB103" s="92">
        <f>IF(OR(E103="",Y103=""),"",E103*Y103)</f>
        <v/>
      </c>
    </row>
    <row r="104" ht="75" customHeight="1" s="127">
      <c r="A104" s="81" t="inlineStr">
        <is>
          <t>LPS-4007-W-36-4000</t>
        </is>
      </c>
      <c r="B104" s="82" t="inlineStr">
        <is>
          <t>Панель светодиодная тонкая ДВО-4007-W 36Вт 4000К белая без драйвера 595x595 EKF</t>
        </is>
      </c>
      <c r="C104" s="141" t="inlineStr">
        <is>
          <t>https://cdn.ekfgroup.com/unsafe/fit-in/102x102/center/filters:format(png)/products/87C9DBB2D81513C2B4A4F5851E28EF78.png</t>
        </is>
      </c>
      <c r="D104" s="141" t="n"/>
      <c r="E104" s="83" t="n"/>
      <c r="F104" s="84" t="inlineStr">
        <is>
          <t>шт</t>
        </is>
      </c>
      <c r="G104" s="85" t="n">
        <v>2638.13</v>
      </c>
      <c r="H104" s="85" t="n">
        <v>2162.4</v>
      </c>
      <c r="I104" s="85">
        <f>G104-(36 *G104/100)</f>
        <v/>
      </c>
      <c r="J104" s="85">
        <f>G104-(25 *G104/100)</f>
        <v/>
      </c>
      <c r="K104" s="86">
        <f>IF(G104="","",G104*(1-$G$4))</f>
        <v/>
      </c>
      <c r="L104" s="86">
        <f>IF(H104="","",H104*(1-$G$4))</f>
        <v/>
      </c>
      <c r="M104" s="85" t="inlineStr">
        <is>
          <t>Нет</t>
        </is>
      </c>
      <c r="N104" s="87" t="n">
        <v>1</v>
      </c>
      <c r="O104" s="87" t="n">
        <v>1</v>
      </c>
      <c r="P104" s="87" t="n">
        <v>6</v>
      </c>
      <c r="Q104" s="88" t="inlineStr">
        <is>
          <t>35 Светотехника</t>
        </is>
      </c>
      <c r="R104" s="88" t="inlineStr">
        <is>
          <t>35.03 Административно-офисное освещение</t>
        </is>
      </c>
      <c r="S104" s="88" t="inlineStr">
        <is>
          <t>35.03.01 Светодиодные панели ультратонкие 9 мм</t>
        </is>
      </c>
      <c r="T104" s="88" t="n"/>
      <c r="U104" s="84" t="inlineStr">
        <is>
          <t>Регулярная</t>
        </is>
      </c>
      <c r="V104" s="84" t="inlineStr">
        <is>
          <t>Luma</t>
        </is>
      </c>
      <c r="W104" s="89" t="inlineStr"/>
      <c r="X104" s="90" t="n">
        <v>0.0156</v>
      </c>
      <c r="Y104" s="91" t="n">
        <v>0</v>
      </c>
      <c r="Z104" s="85">
        <f>IF(OR(E104="",K104=""),"",E104*K104)</f>
        <v/>
      </c>
      <c r="AA104" s="85">
        <f>IF(OR(E104="",X104=""),"",X104*E104)</f>
        <v/>
      </c>
      <c r="AB104" s="92">
        <f>IF(OR(E104="",Y104=""),"",E104*Y104)</f>
        <v/>
      </c>
    </row>
    <row r="105" ht="75" customHeight="1" s="127">
      <c r="A105" s="81" t="inlineStr">
        <is>
          <t>LPS-4008-L-36-6500</t>
        </is>
      </c>
      <c r="B105" s="82" t="inlineStr">
        <is>
          <t>Панель светодиодная тонкая ДВО-4008-L 36Вт 6500К IP40 серебро без драйвера 595x595 EKF</t>
        </is>
      </c>
      <c r="C105" s="141" t="inlineStr">
        <is>
          <t>https://cdn.ekfgroup.com/unsafe/fit-in/102x102/center/filters:format(png)/products/45197470B24B299BCC46B026DC3CE04A.jpg</t>
        </is>
      </c>
      <c r="D105" s="141" t="n"/>
      <c r="E105" s="83" t="n"/>
      <c r="F105" s="84" t="inlineStr">
        <is>
          <t>шт</t>
        </is>
      </c>
      <c r="G105" s="85" t="n">
        <v>2638.13</v>
      </c>
      <c r="H105" s="85" t="n">
        <v>2162.4</v>
      </c>
      <c r="I105" s="85">
        <f>G105-(36 *G105/100)</f>
        <v/>
      </c>
      <c r="J105" s="85">
        <f>G105-(25 *G105/100)</f>
        <v/>
      </c>
      <c r="K105" s="86">
        <f>IF(G105="","",G105*(1-$G$4))</f>
        <v/>
      </c>
      <c r="L105" s="86">
        <f>IF(H105="","",H105*(1-$G$4))</f>
        <v/>
      </c>
      <c r="M105" s="85" t="inlineStr">
        <is>
          <t>Нет</t>
        </is>
      </c>
      <c r="N105" s="87" t="n">
        <v>1</v>
      </c>
      <c r="O105" s="87" t="n">
        <v>1</v>
      </c>
      <c r="P105" s="87" t="n">
        <v>6</v>
      </c>
      <c r="Q105" s="88" t="inlineStr">
        <is>
          <t>35 Светотехника</t>
        </is>
      </c>
      <c r="R105" s="88" t="inlineStr">
        <is>
          <t>35.03 Административно-офисное освещение</t>
        </is>
      </c>
      <c r="S105" s="88" t="inlineStr">
        <is>
          <t>35.03.01 Светодиодные панели ультратонкие 9 мм</t>
        </is>
      </c>
      <c r="T105" s="88" t="n"/>
      <c r="U105" s="84" t="inlineStr">
        <is>
          <t>Регулярная</t>
        </is>
      </c>
      <c r="V105" s="84" t="inlineStr">
        <is>
          <t>Luma</t>
        </is>
      </c>
      <c r="W105" s="89" t="inlineStr"/>
      <c r="X105" s="90" t="n">
        <v>1.521</v>
      </c>
      <c r="Y105" s="91" t="n">
        <v>0.001821</v>
      </c>
      <c r="Z105" s="85">
        <f>IF(OR(E105="",K105=""),"",E105*K105)</f>
        <v/>
      </c>
      <c r="AA105" s="85">
        <f>IF(OR(E105="",X105=""),"",X105*E105)</f>
        <v/>
      </c>
      <c r="AB105" s="92">
        <f>IF(OR(E105="",Y105=""),"",E105*Y105)</f>
        <v/>
      </c>
    </row>
    <row r="106" ht="75" customHeight="1" s="127">
      <c r="A106" s="81" t="inlineStr">
        <is>
          <t>LPS-4008-W-36-6500</t>
        </is>
      </c>
      <c r="B106" s="82" t="inlineStr">
        <is>
          <t>Панель светодиодная тонкая ДВО-4008-W 36Вт 6500К белая без драйвера 595x595 EKF</t>
        </is>
      </c>
      <c r="C106" s="141" t="inlineStr">
        <is>
          <t>https://cdn.ekfgroup.com/unsafe/fit-in/102x102/center/filters:format(png)/products/8B2E6E1EF7D26A04C5FC2B569EE8E1A4.jpg</t>
        </is>
      </c>
      <c r="D106" s="141" t="n"/>
      <c r="E106" s="83" t="n"/>
      <c r="F106" s="84" t="inlineStr">
        <is>
          <t>шт</t>
        </is>
      </c>
      <c r="G106" s="85" t="n">
        <v>2638.13</v>
      </c>
      <c r="H106" s="85" t="n">
        <v>2162.4</v>
      </c>
      <c r="I106" s="85">
        <f>G106-(36 *G106/100)</f>
        <v/>
      </c>
      <c r="J106" s="85">
        <f>G106-(25 *G106/100)</f>
        <v/>
      </c>
      <c r="K106" s="86">
        <f>IF(G106="","",G106*(1-$G$4))</f>
        <v/>
      </c>
      <c r="L106" s="86">
        <f>IF(H106="","",H106*(1-$G$4))</f>
        <v/>
      </c>
      <c r="M106" s="85" t="inlineStr">
        <is>
          <t>Нет</t>
        </is>
      </c>
      <c r="N106" s="87" t="n">
        <v>1</v>
      </c>
      <c r="O106" s="87" t="n">
        <v>1</v>
      </c>
      <c r="P106" s="87" t="n">
        <v>6</v>
      </c>
      <c r="Q106" s="88" t="inlineStr">
        <is>
          <t>35 Светотехника</t>
        </is>
      </c>
      <c r="R106" s="88" t="inlineStr">
        <is>
          <t>35.03 Административно-офисное освещение</t>
        </is>
      </c>
      <c r="S106" s="88" t="inlineStr">
        <is>
          <t>35.03.01 Светодиодные панели ультратонкие 9 мм</t>
        </is>
      </c>
      <c r="T106" s="88" t="n"/>
      <c r="U106" s="84" t="inlineStr">
        <is>
          <t>Регулярная</t>
        </is>
      </c>
      <c r="V106" s="84" t="inlineStr">
        <is>
          <t>Luma</t>
        </is>
      </c>
      <c r="W106" s="89" t="inlineStr"/>
      <c r="X106" s="90" t="n">
        <v>1.562</v>
      </c>
      <c r="Y106" s="91" t="n">
        <v>0.002875</v>
      </c>
      <c r="Z106" s="85">
        <f>IF(OR(E106="",K106=""),"",E106*K106)</f>
        <v/>
      </c>
      <c r="AA106" s="85">
        <f>IF(OR(E106="",X106=""),"",X106*E106)</f>
        <v/>
      </c>
      <c r="AB106" s="92">
        <f>IF(OR(E106="",Y106=""),"",E106*Y106)</f>
        <v/>
      </c>
    </row>
    <row r="107" ht="75" customHeight="1" s="127">
      <c r="A107" s="81" t="inlineStr">
        <is>
          <t>LPS-4005-L-36-4000</t>
        </is>
      </c>
      <c r="B107" s="82" t="inlineStr">
        <is>
          <t>Панель светодиодная тонкая ЛУО-4005-L 36Вт 4000К IP40 опал белая без драйвера EKF Basic</t>
        </is>
      </c>
      <c r="C107" s="141" t="inlineStr">
        <is>
          <t>https://cdn.ekfgroup.com/unsafe/fit-in/102x102/center/filters:format(png)/products/98B44480A1B4852F0B8C004A2A0BFEA2.jpg</t>
        </is>
      </c>
      <c r="D107" s="141" t="n"/>
      <c r="E107" s="83" t="n"/>
      <c r="F107" s="84" t="inlineStr">
        <is>
          <t>шт</t>
        </is>
      </c>
      <c r="G107" s="85" t="n">
        <v>1293.81</v>
      </c>
      <c r="H107" s="85" t="n">
        <v>1060.5</v>
      </c>
      <c r="I107" s="85">
        <f>G107-(36 *G107/100)</f>
        <v/>
      </c>
      <c r="J107" s="85">
        <f>G107-(25 *G107/100)</f>
        <v/>
      </c>
      <c r="K107" s="86">
        <f>IF(G107="","",G107*(1-$G$4))</f>
        <v/>
      </c>
      <c r="L107" s="86">
        <f>IF(H107="","",H107*(1-$G$4))</f>
        <v/>
      </c>
      <c r="M107" s="85" t="inlineStr">
        <is>
          <t>Нет</t>
        </is>
      </c>
      <c r="N107" s="87" t="n">
        <v>1</v>
      </c>
      <c r="O107" s="87" t="n">
        <v>12</v>
      </c>
      <c r="P107" s="87" t="n">
        <v>12</v>
      </c>
      <c r="Q107" s="88" t="inlineStr">
        <is>
          <t>35 Светотехника</t>
        </is>
      </c>
      <c r="R107" s="88" t="inlineStr">
        <is>
          <t>35.03 Административно-офисное освещение</t>
        </is>
      </c>
      <c r="S107" s="88" t="inlineStr">
        <is>
          <t>35.03.01 Светодиодные панели ультратонкие 9 мм</t>
        </is>
      </c>
      <c r="T107" s="88" t="n"/>
      <c r="U107" s="84" t="inlineStr">
        <is>
          <t>Выводимая из ассортимента</t>
        </is>
      </c>
      <c r="V107" s="84" t="inlineStr">
        <is>
          <t>Luma</t>
        </is>
      </c>
      <c r="W107" s="89" t="inlineStr"/>
      <c r="X107" s="90" t="n">
        <v>1.55</v>
      </c>
      <c r="Y107" s="91" t="n">
        <v>0.0324</v>
      </c>
      <c r="Z107" s="85">
        <f>IF(OR(E107="",K107=""),"",E107*K107)</f>
        <v/>
      </c>
      <c r="AA107" s="85">
        <f>IF(OR(E107="",X107=""),"",X107*E107)</f>
        <v/>
      </c>
      <c r="AB107" s="92">
        <f>IF(OR(E107="",Y107=""),"",E107*Y107)</f>
        <v/>
      </c>
    </row>
    <row r="108" ht="75" customHeight="1" s="127">
      <c r="A108" s="81" t="inlineStr">
        <is>
          <t>LPS-4006-L-36-6500</t>
        </is>
      </c>
      <c r="B108" s="82" t="inlineStr">
        <is>
          <t>Панель светодиодная тонкая ЛУО-4006-L 36Вт 6500К IP40 опал белая без драйвера EKF Basic</t>
        </is>
      </c>
      <c r="C108" s="141" t="inlineStr">
        <is>
          <t>https://cdn.ekfgroup.com/unsafe/fit-in/102x102/center/filters:format(png)/products/8B2E6E1EF7D26A04C5FC2B569EE8E1A4.jpg</t>
        </is>
      </c>
      <c r="D108" s="141" t="n"/>
      <c r="E108" s="83" t="n"/>
      <c r="F108" s="84" t="inlineStr">
        <is>
          <t>шт</t>
        </is>
      </c>
      <c r="G108" s="85" t="n">
        <v>1293.81</v>
      </c>
      <c r="H108" s="85" t="n">
        <v>1060.5</v>
      </c>
      <c r="I108" s="85">
        <f>G108-(36 *G108/100)</f>
        <v/>
      </c>
      <c r="J108" s="85">
        <f>G108-(25 *G108/100)</f>
        <v/>
      </c>
      <c r="K108" s="86">
        <f>IF(G108="","",G108*(1-$G$4))</f>
        <v/>
      </c>
      <c r="L108" s="86">
        <f>IF(H108="","",H108*(1-$G$4))</f>
        <v/>
      </c>
      <c r="M108" s="85" t="inlineStr">
        <is>
          <t>Нет</t>
        </is>
      </c>
      <c r="N108" s="87" t="n">
        <v>1</v>
      </c>
      <c r="O108" s="87" t="n">
        <v>12</v>
      </c>
      <c r="P108" s="87" t="n">
        <v>12</v>
      </c>
      <c r="Q108" s="88" t="inlineStr">
        <is>
          <t>35 Светотехника</t>
        </is>
      </c>
      <c r="R108" s="88" t="inlineStr">
        <is>
          <t>35.03 Административно-офисное освещение</t>
        </is>
      </c>
      <c r="S108" s="88" t="inlineStr">
        <is>
          <t>35.03.01 Светодиодные панели ультратонкие 9 мм</t>
        </is>
      </c>
      <c r="T108" s="88" t="n"/>
      <c r="U108" s="84" t="inlineStr">
        <is>
          <t>Выводимая из ассортимента</t>
        </is>
      </c>
      <c r="V108" s="84" t="inlineStr">
        <is>
          <t>Luma</t>
        </is>
      </c>
      <c r="W108" s="89" t="inlineStr"/>
      <c r="X108" s="90" t="n">
        <v>1.63</v>
      </c>
      <c r="Y108" s="91" t="n">
        <v>0.002539</v>
      </c>
      <c r="Z108" s="85">
        <f>IF(OR(E108="",K108=""),"",E108*K108)</f>
        <v/>
      </c>
      <c r="AA108" s="85">
        <f>IF(OR(E108="",X108=""),"",X108*E108)</f>
        <v/>
      </c>
      <c r="AB108" s="92">
        <f>IF(OR(E108="",Y108=""),"",E108*Y108)</f>
        <v/>
      </c>
    </row>
    <row r="109" ht="75" customHeight="1" s="127">
      <c r="A109" s="81" t="inlineStr">
        <is>
          <t>LPL-4209-L-50-4000</t>
        </is>
      </c>
      <c r="B109" s="82" t="inlineStr">
        <is>
          <t>Панель светодиодная 25 мм ДВО-4209-L 50Вт 4000К опал с равномерной засветкой 595x595 LUMA EKF</t>
        </is>
      </c>
      <c r="C109" s="141" t="inlineStr">
        <is>
          <t>https://cdn.ekfgroup.com/unsafe/fit-in/102x102/center/filters:format(png)/products/22C0EF8D979FD0B5E876F4ECB17212F6.png</t>
        </is>
      </c>
      <c r="D109" s="141" t="n"/>
      <c r="E109" s="83" t="n"/>
      <c r="F109" s="84" t="inlineStr">
        <is>
          <t>шт</t>
        </is>
      </c>
      <c r="G109" s="85" t="n">
        <v>2537.6</v>
      </c>
      <c r="H109" s="85" t="n">
        <v>2080</v>
      </c>
      <c r="I109" s="85">
        <f>G109-(36 *G109/100)</f>
        <v/>
      </c>
      <c r="J109" s="85">
        <f>G109-(25 *G109/100)</f>
        <v/>
      </c>
      <c r="K109" s="86">
        <f>IF(G109="","",G109*(1-$G$4))</f>
        <v/>
      </c>
      <c r="L109" s="86">
        <f>IF(H109="","",H109*(1-$G$4))</f>
        <v/>
      </c>
      <c r="M109" s="85" t="inlineStr">
        <is>
          <t>Нет</t>
        </is>
      </c>
      <c r="N109" s="87" t="n">
        <v>1</v>
      </c>
      <c r="O109" s="87" t="n">
        <v>1</v>
      </c>
      <c r="P109" s="87" t="n">
        <v>4</v>
      </c>
      <c r="Q109" s="88" t="inlineStr">
        <is>
          <t>35 Светотехника</t>
        </is>
      </c>
      <c r="R109" s="88" t="inlineStr">
        <is>
          <t>35.03 Административно-офисное освещение</t>
        </is>
      </c>
      <c r="S109" s="88" t="inlineStr">
        <is>
          <t>35.03.02 Светодиодные панели ДВО 25 мм с равномерной засветкой</t>
        </is>
      </c>
      <c r="T109" s="88" t="n"/>
      <c r="U109" s="84" t="inlineStr">
        <is>
          <t>Регулярная</t>
        </is>
      </c>
      <c r="V109" s="84" t="inlineStr">
        <is>
          <t>Luma</t>
        </is>
      </c>
      <c r="W109" s="89" t="inlineStr"/>
      <c r="X109" s="90" t="n">
        <v>1.2</v>
      </c>
      <c r="Y109" s="91" t="n">
        <v>0.008850999999999999</v>
      </c>
      <c r="Z109" s="85">
        <f>IF(OR(E109="",K109=""),"",E109*K109)</f>
        <v/>
      </c>
      <c r="AA109" s="85">
        <f>IF(OR(E109="",X109=""),"",X109*E109)</f>
        <v/>
      </c>
      <c r="AB109" s="92">
        <f>IF(OR(E109="",Y109=""),"",E109*Y109)</f>
        <v/>
      </c>
    </row>
    <row r="110" ht="75" customHeight="1" s="127">
      <c r="A110" s="81" t="inlineStr">
        <is>
          <t>LPL-4210-L-50-6500</t>
        </is>
      </c>
      <c r="B110" s="82" t="inlineStr">
        <is>
          <t>Панель светодиодная 25 мм ДВО-4210-L 50Вт 6500К опал с равномерной засветкой 595x595 LUMA EKF</t>
        </is>
      </c>
      <c r="C110" s="141" t="inlineStr">
        <is>
          <t>https://cdn.ekfgroup.com/unsafe/fit-in/102x102/center/filters:format(png)/products/22C0EF8D979FD0B5E876F4ECB17212F6.png</t>
        </is>
      </c>
      <c r="D110" s="141" t="n"/>
      <c r="E110" s="83" t="n"/>
      <c r="F110" s="84" t="inlineStr">
        <is>
          <t>шт</t>
        </is>
      </c>
      <c r="G110" s="85" t="n">
        <v>2537.6</v>
      </c>
      <c r="H110" s="85" t="n">
        <v>2080</v>
      </c>
      <c r="I110" s="85">
        <f>G110-(36 *G110/100)</f>
        <v/>
      </c>
      <c r="J110" s="85">
        <f>G110-(25 *G110/100)</f>
        <v/>
      </c>
      <c r="K110" s="86">
        <f>IF(G110="","",G110*(1-$G$4))</f>
        <v/>
      </c>
      <c r="L110" s="86">
        <f>IF(H110="","",H110*(1-$G$4))</f>
        <v/>
      </c>
      <c r="M110" s="85" t="inlineStr">
        <is>
          <t>Нет</t>
        </is>
      </c>
      <c r="N110" s="87" t="n">
        <v>1</v>
      </c>
      <c r="O110" s="87" t="n">
        <v>1</v>
      </c>
      <c r="P110" s="87" t="n">
        <v>4</v>
      </c>
      <c r="Q110" s="88" t="inlineStr">
        <is>
          <t>35 Светотехника</t>
        </is>
      </c>
      <c r="R110" s="88" t="inlineStr">
        <is>
          <t>35.03 Административно-офисное освещение</t>
        </is>
      </c>
      <c r="S110" s="88" t="inlineStr">
        <is>
          <t>35.03.02 Светодиодные панели ДВО 25 мм с равномерной засветкой</t>
        </is>
      </c>
      <c r="T110" s="88" t="n"/>
      <c r="U110" s="84" t="inlineStr">
        <is>
          <t>Регулярная</t>
        </is>
      </c>
      <c r="V110" s="84" t="inlineStr">
        <is>
          <t>Luma</t>
        </is>
      </c>
      <c r="W110" s="89" t="inlineStr"/>
      <c r="X110" s="90" t="n">
        <v>1.2</v>
      </c>
      <c r="Y110" s="91" t="n">
        <v>0.008850999999999999</v>
      </c>
      <c r="Z110" s="85">
        <f>IF(OR(E110="",K110=""),"",E110*K110)</f>
        <v/>
      </c>
      <c r="AA110" s="85">
        <f>IF(OR(E110="",X110=""),"",X110*E110)</f>
        <v/>
      </c>
      <c r="AB110" s="92">
        <f>IF(OR(E110="",Y110=""),"",E110*Y110)</f>
        <v/>
      </c>
    </row>
    <row r="111" ht="75" customHeight="1" s="127">
      <c r="A111" s="81" t="inlineStr">
        <is>
          <t>LPL-4109-L-40-4000</t>
        </is>
      </c>
      <c r="B111" s="82" t="inlineStr">
        <is>
          <t>Панель светодиодная 25 мм (ДВО) ДУО-4109-L 40Вт 4000К опал с равномерной засветкой 595x595 EKF Basic</t>
        </is>
      </c>
      <c r="C111" s="141" t="inlineStr">
        <is>
          <t>https://cdn.ekfgroup.com/unsafe/fit-in/102x102/center/filters:format(png)/products/6DC4BD6247A5CD25B381125AA3699BA5.jpg</t>
        </is>
      </c>
      <c r="D111" s="141" t="n"/>
      <c r="E111" s="83" t="n"/>
      <c r="F111" s="84" t="inlineStr">
        <is>
          <t>шт</t>
        </is>
      </c>
      <c r="G111" s="85" t="n">
        <v>2534.43</v>
      </c>
      <c r="H111" s="85" t="n">
        <v>2077.4</v>
      </c>
      <c r="I111" s="85">
        <f>G111-(36 *G111/100)</f>
        <v/>
      </c>
      <c r="J111" s="85">
        <f>G111-(25 *G111/100)</f>
        <v/>
      </c>
      <c r="K111" s="86">
        <f>IF(G111="","",G111*(1-$G$4))</f>
        <v/>
      </c>
      <c r="L111" s="86">
        <f>IF(H111="","",H111*(1-$G$4))</f>
        <v/>
      </c>
      <c r="M111" s="85" t="inlineStr">
        <is>
          <t>Нет</t>
        </is>
      </c>
      <c r="N111" s="87" t="n">
        <v>1</v>
      </c>
      <c r="O111" s="87" t="n">
        <v>1</v>
      </c>
      <c r="P111" s="87" t="n">
        <v>4</v>
      </c>
      <c r="Q111" s="88" t="inlineStr">
        <is>
          <t>35 Светотехника</t>
        </is>
      </c>
      <c r="R111" s="88" t="inlineStr">
        <is>
          <t>35.03 Административно-офисное освещение</t>
        </is>
      </c>
      <c r="S111" s="88" t="inlineStr">
        <is>
          <t>35.03.02 Светодиодные панели ДВО 25 мм с равномерной засветкой</t>
        </is>
      </c>
      <c r="T111" s="88" t="n"/>
      <c r="U111" s="84" t="inlineStr">
        <is>
          <t>Регулярная</t>
        </is>
      </c>
      <c r="V111" s="84" t="inlineStr">
        <is>
          <t>Luma</t>
        </is>
      </c>
      <c r="W111" s="89" t="inlineStr"/>
      <c r="X111" s="90" t="n">
        <v>1.2</v>
      </c>
      <c r="Y111" s="91" t="n">
        <v>0.008703000000000001</v>
      </c>
      <c r="Z111" s="85">
        <f>IF(OR(E111="",K111=""),"",E111*K111)</f>
        <v/>
      </c>
      <c r="AA111" s="85">
        <f>IF(OR(E111="",X111=""),"",X111*E111)</f>
        <v/>
      </c>
      <c r="AB111" s="92">
        <f>IF(OR(E111="",Y111=""),"",E111*Y111)</f>
        <v/>
      </c>
    </row>
    <row r="112" ht="75" customHeight="1" s="127">
      <c r="A112" s="81" t="inlineStr">
        <is>
          <t>LPL-4110-L-40-6500</t>
        </is>
      </c>
      <c r="B112" s="82" t="inlineStr">
        <is>
          <t>Панель светодиодная 25 мм (ДВО) ДУО-4110-L 40Вт 6500К опал с равномерной засветкой 595x595 EKF Basic</t>
        </is>
      </c>
      <c r="C112" s="141" t="inlineStr">
        <is>
          <t>https://cdn.ekfgroup.com/unsafe/fit-in/102x102/center/filters:format(png)/products/6DC4BD6247A5CD25B381125AA3699BA5.jpg</t>
        </is>
      </c>
      <c r="D112" s="141" t="n"/>
      <c r="E112" s="83" t="n"/>
      <c r="F112" s="84" t="inlineStr">
        <is>
          <t>шт</t>
        </is>
      </c>
      <c r="G112" s="85" t="n">
        <v>2534.43</v>
      </c>
      <c r="H112" s="85" t="n">
        <v>2077.4</v>
      </c>
      <c r="I112" s="85">
        <f>G112-(36 *G112/100)</f>
        <v/>
      </c>
      <c r="J112" s="85">
        <f>G112-(25 *G112/100)</f>
        <v/>
      </c>
      <c r="K112" s="86">
        <f>IF(G112="","",G112*(1-$G$4))</f>
        <v/>
      </c>
      <c r="L112" s="86">
        <f>IF(H112="","",H112*(1-$G$4))</f>
        <v/>
      </c>
      <c r="M112" s="85" t="inlineStr">
        <is>
          <t>Нет</t>
        </is>
      </c>
      <c r="N112" s="87" t="n">
        <v>1</v>
      </c>
      <c r="O112" s="87" t="n">
        <v>1</v>
      </c>
      <c r="P112" s="87" t="n">
        <v>4</v>
      </c>
      <c r="Q112" s="88" t="inlineStr">
        <is>
          <t>35 Светотехника</t>
        </is>
      </c>
      <c r="R112" s="88" t="inlineStr">
        <is>
          <t>35.03 Административно-офисное освещение</t>
        </is>
      </c>
      <c r="S112" s="88" t="inlineStr">
        <is>
          <t>35.03.02 Светодиодные панели ДВО 25 мм с равномерной засветкой</t>
        </is>
      </c>
      <c r="T112" s="88" t="n"/>
      <c r="U112" s="84" t="inlineStr">
        <is>
          <t>Регулярная</t>
        </is>
      </c>
      <c r="V112" s="84" t="inlineStr">
        <is>
          <t>Luma</t>
        </is>
      </c>
      <c r="W112" s="89" t="inlineStr"/>
      <c r="X112" s="90" t="n">
        <v>1.216</v>
      </c>
      <c r="Y112" s="91" t="n">
        <v>0.009704000000000001</v>
      </c>
      <c r="Z112" s="85">
        <f>IF(OR(E112="",K112=""),"",E112*K112)</f>
        <v/>
      </c>
      <c r="AA112" s="85">
        <f>IF(OR(E112="",X112=""),"",X112*E112)</f>
        <v/>
      </c>
      <c r="AB112" s="92">
        <f>IF(OR(E112="",Y112=""),"",E112*Y112)</f>
        <v/>
      </c>
    </row>
    <row r="113" ht="75" customHeight="1" s="127">
      <c r="A113" s="81" t="inlineStr">
        <is>
          <t>LPL-4101-Z-36-4000</t>
        </is>
      </c>
      <c r="B113" s="82" t="inlineStr">
        <is>
          <t>Панель светодиодная ДВО-4101-Z 36Вт 4000К призма 595x595 EKF</t>
        </is>
      </c>
      <c r="C113" s="141" t="inlineStr">
        <is>
          <t>https://cdn.ekfgroup.com/unsafe/fit-in/102x102/center/filters:format(png)/products/F0E6763636BD4E2498395E95CC855137.jpg</t>
        </is>
      </c>
      <c r="D113" s="141" t="n"/>
      <c r="E113" s="83" t="n"/>
      <c r="F113" s="84" t="inlineStr">
        <is>
          <t>шт</t>
        </is>
      </c>
      <c r="G113" s="85" t="n">
        <v>1320.28</v>
      </c>
      <c r="H113" s="85" t="n">
        <v>1082.2</v>
      </c>
      <c r="I113" s="85">
        <f>G113-(36 *G113/100)</f>
        <v/>
      </c>
      <c r="J113" s="85">
        <f>G113-(25 *G113/100)</f>
        <v/>
      </c>
      <c r="K113" s="86">
        <f>IF(G113="","",G113*(1-$G$4))</f>
        <v/>
      </c>
      <c r="L113" s="86">
        <f>IF(H113="","",H113*(1-$G$4))</f>
        <v/>
      </c>
      <c r="M113" s="85" t="inlineStr">
        <is>
          <t>Нет</t>
        </is>
      </c>
      <c r="N113" s="87" t="n">
        <v>1</v>
      </c>
      <c r="O113" s="87" t="n">
        <v>1</v>
      </c>
      <c r="P113" s="87" t="n">
        <v>4</v>
      </c>
      <c r="Q113" s="88" t="inlineStr">
        <is>
          <t>35 Светотехника</t>
        </is>
      </c>
      <c r="R113" s="88" t="inlineStr">
        <is>
          <t>35.03 Административно-офисное освещение</t>
        </is>
      </c>
      <c r="S113" s="88" t="inlineStr">
        <is>
          <t>35.03.03 Светодиодные панели ДВО 19 мм</t>
        </is>
      </c>
      <c r="T113" s="88" t="n"/>
      <c r="U113" s="84" t="inlineStr">
        <is>
          <t>Регулярная</t>
        </is>
      </c>
      <c r="V113" s="84" t="inlineStr">
        <is>
          <t>Luma</t>
        </is>
      </c>
      <c r="W113" s="89" t="inlineStr"/>
      <c r="X113" s="90" t="n">
        <v>0.966</v>
      </c>
      <c r="Y113" s="91" t="n">
        <v>0.007092</v>
      </c>
      <c r="Z113" s="85">
        <f>IF(OR(E113="",K113=""),"",E113*K113)</f>
        <v/>
      </c>
      <c r="AA113" s="85">
        <f>IF(OR(E113="",X113=""),"",X113*E113)</f>
        <v/>
      </c>
      <c r="AB113" s="92">
        <f>IF(OR(E113="",Y113=""),"",E113*Y113)</f>
        <v/>
      </c>
    </row>
    <row r="114" ht="75" customHeight="1" s="127">
      <c r="A114" s="81" t="inlineStr">
        <is>
          <t>LPL-4102-Z-36-6500</t>
        </is>
      </c>
      <c r="B114" s="82" t="inlineStr">
        <is>
          <t>Панель светодиодная ДВО-4102-Z 36Вт 6500К призма 595x595 EKF</t>
        </is>
      </c>
      <c r="C114" s="141" t="inlineStr">
        <is>
          <t>https://cdn.ekfgroup.com/unsafe/fit-in/102x102/center/filters:format(png)/products/F0E6763636BD4E2498395E95CC855137.jpg</t>
        </is>
      </c>
      <c r="D114" s="141" t="n"/>
      <c r="E114" s="83" t="n"/>
      <c r="F114" s="84" t="inlineStr">
        <is>
          <t>шт</t>
        </is>
      </c>
      <c r="G114" s="85" t="n">
        <v>1320.28</v>
      </c>
      <c r="H114" s="85" t="n">
        <v>1082.2</v>
      </c>
      <c r="I114" s="85">
        <f>G114-(36 *G114/100)</f>
        <v/>
      </c>
      <c r="J114" s="85">
        <f>G114-(25 *G114/100)</f>
        <v/>
      </c>
      <c r="K114" s="86">
        <f>IF(G114="","",G114*(1-$G$4))</f>
        <v/>
      </c>
      <c r="L114" s="86">
        <f>IF(H114="","",H114*(1-$G$4))</f>
        <v/>
      </c>
      <c r="M114" s="85" t="inlineStr">
        <is>
          <t>Нет</t>
        </is>
      </c>
      <c r="N114" s="87" t="n">
        <v>1</v>
      </c>
      <c r="O114" s="87" t="n">
        <v>1</v>
      </c>
      <c r="P114" s="87" t="n">
        <v>4</v>
      </c>
      <c r="Q114" s="88" t="inlineStr">
        <is>
          <t>35 Светотехника</t>
        </is>
      </c>
      <c r="R114" s="88" t="inlineStr">
        <is>
          <t>35.03 Административно-офисное освещение</t>
        </is>
      </c>
      <c r="S114" s="88" t="inlineStr">
        <is>
          <t>35.03.03 Светодиодные панели ДВО 19 мм</t>
        </is>
      </c>
      <c r="T114" s="88" t="n"/>
      <c r="U114" s="84" t="inlineStr">
        <is>
          <t>Регулярная</t>
        </is>
      </c>
      <c r="V114" s="84" t="inlineStr">
        <is>
          <t>Luma</t>
        </is>
      </c>
      <c r="W114" s="89" t="inlineStr"/>
      <c r="X114" s="90" t="n">
        <v>0.85</v>
      </c>
      <c r="Y114" s="91" t="n">
        <v>0.007081</v>
      </c>
      <c r="Z114" s="85">
        <f>IF(OR(E114="",K114=""),"",E114*K114)</f>
        <v/>
      </c>
      <c r="AA114" s="85">
        <f>IF(OR(E114="",X114=""),"",X114*E114)</f>
        <v/>
      </c>
      <c r="AB114" s="92">
        <f>IF(OR(E114="",Y114=""),"",E114*Y114)</f>
        <v/>
      </c>
    </row>
    <row r="115" ht="75" customHeight="1" s="127">
      <c r="A115" s="81" t="inlineStr">
        <is>
          <t>LPL-4103-L-36-4000</t>
        </is>
      </c>
      <c r="B115" s="82" t="inlineStr">
        <is>
          <t>Панель светодиодная ДВО-4103-L 36Вт 4000К опал 595x595 EKF</t>
        </is>
      </c>
      <c r="C115" s="141" t="inlineStr">
        <is>
          <t>https://cdn.ekfgroup.com/unsafe/fit-in/102x102/center/filters:format(png)/products/EA5FB2B848B8B7C8C8F7477371671CBD.jpg</t>
        </is>
      </c>
      <c r="D115" s="141" t="n"/>
      <c r="E115" s="83" t="n"/>
      <c r="F115" s="84" t="inlineStr">
        <is>
          <t>шт</t>
        </is>
      </c>
      <c r="G115" s="85" t="n">
        <v>1322.24</v>
      </c>
      <c r="H115" s="85" t="n">
        <v>1083.8</v>
      </c>
      <c r="I115" s="85">
        <f>G115-(36 *G115/100)</f>
        <v/>
      </c>
      <c r="J115" s="85">
        <f>G115-(25 *G115/100)</f>
        <v/>
      </c>
      <c r="K115" s="86">
        <f>IF(G115="","",G115*(1-$G$4))</f>
        <v/>
      </c>
      <c r="L115" s="86">
        <f>IF(H115="","",H115*(1-$G$4))</f>
        <v/>
      </c>
      <c r="M115" s="85" t="inlineStr">
        <is>
          <t>Нет</t>
        </is>
      </c>
      <c r="N115" s="87" t="n">
        <v>1</v>
      </c>
      <c r="O115" s="87" t="n">
        <v>1</v>
      </c>
      <c r="P115" s="87" t="n">
        <v>4</v>
      </c>
      <c r="Q115" s="88" t="inlineStr">
        <is>
          <t>35 Светотехника</t>
        </is>
      </c>
      <c r="R115" s="88" t="inlineStr">
        <is>
          <t>35.03 Административно-офисное освещение</t>
        </is>
      </c>
      <c r="S115" s="88" t="inlineStr">
        <is>
          <t>35.03.03 Светодиодные панели ДВО 19 мм</t>
        </is>
      </c>
      <c r="T115" s="88" t="n"/>
      <c r="U115" s="84" t="inlineStr">
        <is>
          <t>Регулярная</t>
        </is>
      </c>
      <c r="V115" s="84" t="inlineStr">
        <is>
          <t>Luma</t>
        </is>
      </c>
      <c r="W115" s="89" t="inlineStr"/>
      <c r="X115" s="90" t="n">
        <v>0.985</v>
      </c>
      <c r="Y115" s="91" t="n">
        <v>0.007068</v>
      </c>
      <c r="Z115" s="85">
        <f>IF(OR(E115="",K115=""),"",E115*K115)</f>
        <v/>
      </c>
      <c r="AA115" s="85">
        <f>IF(OR(E115="",X115=""),"",X115*E115)</f>
        <v/>
      </c>
      <c r="AB115" s="92">
        <f>IF(OR(E115="",Y115=""),"",E115*Y115)</f>
        <v/>
      </c>
    </row>
    <row r="116" ht="75" customHeight="1" s="127">
      <c r="A116" s="81" t="inlineStr">
        <is>
          <t>LPL-4104-L-36-6500</t>
        </is>
      </c>
      <c r="B116" s="82" t="inlineStr">
        <is>
          <t>Панель светодиодная ДВО-4104-L 36Вт 6500К опал 595x595 EKF</t>
        </is>
      </c>
      <c r="C116" s="141" t="inlineStr">
        <is>
          <t>https://cdn.ekfgroup.com/unsafe/fit-in/102x102/center/filters:format(png)/products/E801DE1FC372FB000F8881900E61F327.jpg</t>
        </is>
      </c>
      <c r="D116" s="141" t="n"/>
      <c r="E116" s="83" t="n"/>
      <c r="F116" s="84" t="inlineStr">
        <is>
          <t>шт</t>
        </is>
      </c>
      <c r="G116" s="85" t="n">
        <v>1322.24</v>
      </c>
      <c r="H116" s="85" t="n">
        <v>1083.8</v>
      </c>
      <c r="I116" s="85">
        <f>G116-(36 *G116/100)</f>
        <v/>
      </c>
      <c r="J116" s="85">
        <f>G116-(25 *G116/100)</f>
        <v/>
      </c>
      <c r="K116" s="86">
        <f>IF(G116="","",G116*(1-$G$4))</f>
        <v/>
      </c>
      <c r="L116" s="86">
        <f>IF(H116="","",H116*(1-$G$4))</f>
        <v/>
      </c>
      <c r="M116" s="85" t="inlineStr">
        <is>
          <t>Нет</t>
        </is>
      </c>
      <c r="N116" s="87" t="n">
        <v>1</v>
      </c>
      <c r="O116" s="87" t="n">
        <v>1</v>
      </c>
      <c r="P116" s="87" t="n">
        <v>4</v>
      </c>
      <c r="Q116" s="88" t="inlineStr">
        <is>
          <t>35 Светотехника</t>
        </is>
      </c>
      <c r="R116" s="88" t="inlineStr">
        <is>
          <t>35.03 Административно-офисное освещение</t>
        </is>
      </c>
      <c r="S116" s="88" t="inlineStr">
        <is>
          <t>35.03.03 Светодиодные панели ДВО 19 мм</t>
        </is>
      </c>
      <c r="T116" s="88" t="n"/>
      <c r="U116" s="84" t="inlineStr">
        <is>
          <t>Регулярная</t>
        </is>
      </c>
      <c r="V116" s="84" t="inlineStr">
        <is>
          <t>Luma</t>
        </is>
      </c>
      <c r="W116" s="89" t="inlineStr"/>
      <c r="X116" s="90" t="n">
        <v>1.001</v>
      </c>
      <c r="Y116" s="91" t="n">
        <v>0.006625</v>
      </c>
      <c r="Z116" s="85">
        <f>IF(OR(E116="",K116=""),"",E116*K116)</f>
        <v/>
      </c>
      <c r="AA116" s="85">
        <f>IF(OR(E116="",X116=""),"",X116*E116)</f>
        <v/>
      </c>
      <c r="AB116" s="92">
        <f>IF(OR(E116="",Y116=""),"",E116*Y116)</f>
        <v/>
      </c>
    </row>
    <row r="117" ht="75" customHeight="1" s="127">
      <c r="A117" s="81" t="inlineStr">
        <is>
          <t>LPL-4111-Z-36-4000</t>
        </is>
      </c>
      <c r="B117" s="82" t="inlineStr">
        <is>
          <t>Светильник светодиодный ДВО 4111-Z 36Вт 4000К 1195x180x19 призма EKF</t>
        </is>
      </c>
      <c r="C117" s="141" t="inlineStr">
        <is>
          <t>https://cdn.ekfgroup.com/unsafe/fit-in/102x102/center/filters:format(png)/products/44C54D6659BED9881BE97B02B7BEC751.jpg</t>
        </is>
      </c>
      <c r="D117" s="141" t="n"/>
      <c r="E117" s="83" t="n"/>
      <c r="F117" s="84" t="inlineStr">
        <is>
          <t>шт</t>
        </is>
      </c>
      <c r="G117" s="85" t="n">
        <v>1360.25</v>
      </c>
      <c r="H117" s="85" t="n">
        <v>1114.96</v>
      </c>
      <c r="I117" s="85">
        <f>G117-(36 *G117/100)</f>
        <v/>
      </c>
      <c r="J117" s="85">
        <f>G117-(25 *G117/100)</f>
        <v/>
      </c>
      <c r="K117" s="86">
        <f>IF(G117="","",G117*(1-$G$4))</f>
        <v/>
      </c>
      <c r="L117" s="86">
        <f>IF(H117="","",H117*(1-$G$4))</f>
        <v/>
      </c>
      <c r="M117" s="85" t="inlineStr">
        <is>
          <t>Нет</t>
        </is>
      </c>
      <c r="N117" s="87" t="n">
        <v>1</v>
      </c>
      <c r="O117" s="87" t="n">
        <v>1</v>
      </c>
      <c r="P117" s="87" t="n">
        <v>4</v>
      </c>
      <c r="Q117" s="88" t="inlineStr">
        <is>
          <t>35 Светотехника</t>
        </is>
      </c>
      <c r="R117" s="88" t="inlineStr">
        <is>
          <t>35.03 Административно-офисное освещение</t>
        </is>
      </c>
      <c r="S117" s="88" t="inlineStr">
        <is>
          <t>35.03.03 Светодиодные панели ДВО 19 мм</t>
        </is>
      </c>
      <c r="T117" s="88" t="n"/>
      <c r="U117" s="84" t="inlineStr">
        <is>
          <t>Регулярная</t>
        </is>
      </c>
      <c r="V117" s="84" t="inlineStr">
        <is>
          <t>Luma</t>
        </is>
      </c>
      <c r="W117" s="89" t="inlineStr"/>
      <c r="X117" s="90" t="n">
        <v>0.82</v>
      </c>
      <c r="Y117" s="91" t="n">
        <v>0.004309</v>
      </c>
      <c r="Z117" s="85">
        <f>IF(OR(E117="",K117=""),"",E117*K117)</f>
        <v/>
      </c>
      <c r="AA117" s="85">
        <f>IF(OR(E117="",X117=""),"",X117*E117)</f>
        <v/>
      </c>
      <c r="AB117" s="92">
        <f>IF(OR(E117="",Y117=""),"",E117*Y117)</f>
        <v/>
      </c>
    </row>
    <row r="118" ht="75" customHeight="1" s="127">
      <c r="A118" s="81" t="inlineStr">
        <is>
          <t>LPL-4112-L-36-4000</t>
        </is>
      </c>
      <c r="B118" s="82" t="inlineStr">
        <is>
          <t>Светильник светодиодный ДВО 4112-L 36Вт 4000К 1195x180x19 опал EKF</t>
        </is>
      </c>
      <c r="C118" s="141" t="inlineStr">
        <is>
          <t>https://cdn.ekfgroup.com/unsafe/fit-in/102x102/center/filters:format(png)/products/44C54D6659BED9881BE97B02B7BEC751.jpg</t>
        </is>
      </c>
      <c r="D118" s="141" t="n"/>
      <c r="E118" s="83" t="n"/>
      <c r="F118" s="84" t="inlineStr">
        <is>
          <t>шт</t>
        </is>
      </c>
      <c r="G118" s="85" t="n">
        <v>1360.25</v>
      </c>
      <c r="H118" s="85" t="n">
        <v>1114.96</v>
      </c>
      <c r="I118" s="85">
        <f>G118-(36 *G118/100)</f>
        <v/>
      </c>
      <c r="J118" s="85">
        <f>G118-(25 *G118/100)</f>
        <v/>
      </c>
      <c r="K118" s="86">
        <f>IF(G118="","",G118*(1-$G$4))</f>
        <v/>
      </c>
      <c r="L118" s="86">
        <f>IF(H118="","",H118*(1-$G$4))</f>
        <v/>
      </c>
      <c r="M118" s="85" t="inlineStr">
        <is>
          <t>Нет</t>
        </is>
      </c>
      <c r="N118" s="87" t="n">
        <v>1</v>
      </c>
      <c r="O118" s="87" t="n">
        <v>1</v>
      </c>
      <c r="P118" s="87" t="n">
        <v>4</v>
      </c>
      <c r="Q118" s="88" t="inlineStr">
        <is>
          <t>35 Светотехника</t>
        </is>
      </c>
      <c r="R118" s="88" t="inlineStr">
        <is>
          <t>35.03 Административно-офисное освещение</t>
        </is>
      </c>
      <c r="S118" s="88" t="inlineStr">
        <is>
          <t>35.03.03 Светодиодные панели ДВО 19 мм</t>
        </is>
      </c>
      <c r="T118" s="88" t="n"/>
      <c r="U118" s="84" t="inlineStr">
        <is>
          <t>Регулярная</t>
        </is>
      </c>
      <c r="V118" s="84" t="inlineStr">
        <is>
          <t>Luma</t>
        </is>
      </c>
      <c r="W118" s="89" t="inlineStr"/>
      <c r="X118" s="90" t="n">
        <v>0.83</v>
      </c>
      <c r="Y118" s="91" t="n">
        <v>0.004302</v>
      </c>
      <c r="Z118" s="85">
        <f>IF(OR(E118="",K118=""),"",E118*K118)</f>
        <v/>
      </c>
      <c r="AA118" s="85">
        <f>IF(OR(E118="",X118=""),"",X118*E118)</f>
        <v/>
      </c>
      <c r="AB118" s="92">
        <f>IF(OR(E118="",Y118=""),"",E118*Y118)</f>
        <v/>
      </c>
    </row>
    <row r="119" ht="75" customHeight="1" s="127">
      <c r="A119" s="81" t="inlineStr">
        <is>
          <t>LPL-4113-Z-36-6500</t>
        </is>
      </c>
      <c r="B119" s="82" t="inlineStr">
        <is>
          <t>Светильник светодиодный ДВО 4113-Z 36Вт 6500К 1195x180x19 призма EKF</t>
        </is>
      </c>
      <c r="C119" s="141" t="inlineStr">
        <is>
          <t>https://cdn.ekfgroup.com/unsafe/fit-in/102x102/center/filters:format(png)/products/174EAA5361EF44BAF814AFEDB086D974.jpg</t>
        </is>
      </c>
      <c r="D119" s="141" t="n"/>
      <c r="E119" s="83" t="n"/>
      <c r="F119" s="84" t="inlineStr">
        <is>
          <t>шт</t>
        </is>
      </c>
      <c r="G119" s="85" t="n">
        <v>1360.25</v>
      </c>
      <c r="H119" s="85" t="n">
        <v>1114.96</v>
      </c>
      <c r="I119" s="85">
        <f>G119-(36 *G119/100)</f>
        <v/>
      </c>
      <c r="J119" s="85">
        <f>G119-(25 *G119/100)</f>
        <v/>
      </c>
      <c r="K119" s="86">
        <f>IF(G119="","",G119*(1-$G$4))</f>
        <v/>
      </c>
      <c r="L119" s="86">
        <f>IF(H119="","",H119*(1-$G$4))</f>
        <v/>
      </c>
      <c r="M119" s="85" t="inlineStr">
        <is>
          <t>Нет</t>
        </is>
      </c>
      <c r="N119" s="87" t="n">
        <v>1</v>
      </c>
      <c r="O119" s="87" t="n">
        <v>1</v>
      </c>
      <c r="P119" s="87" t="n">
        <v>4</v>
      </c>
      <c r="Q119" s="88" t="inlineStr">
        <is>
          <t>35 Светотехника</t>
        </is>
      </c>
      <c r="R119" s="88" t="inlineStr">
        <is>
          <t>35.03 Административно-офисное освещение</t>
        </is>
      </c>
      <c r="S119" s="88" t="inlineStr">
        <is>
          <t>35.03.03 Светодиодные панели ДВО 19 мм</t>
        </is>
      </c>
      <c r="T119" s="88" t="n"/>
      <c r="U119" s="84" t="inlineStr">
        <is>
          <t>Регулярная</t>
        </is>
      </c>
      <c r="V119" s="84" t="inlineStr">
        <is>
          <t>Luma</t>
        </is>
      </c>
      <c r="W119" s="89" t="inlineStr"/>
      <c r="X119" s="90" t="n">
        <v>0.82</v>
      </c>
      <c r="Y119" s="91" t="n">
        <v>0.004302</v>
      </c>
      <c r="Z119" s="85">
        <f>IF(OR(E119="",K119=""),"",E119*K119)</f>
        <v/>
      </c>
      <c r="AA119" s="85">
        <f>IF(OR(E119="",X119=""),"",X119*E119)</f>
        <v/>
      </c>
      <c r="AB119" s="92">
        <f>IF(OR(E119="",Y119=""),"",E119*Y119)</f>
        <v/>
      </c>
    </row>
    <row r="120" ht="75" customHeight="1" s="127">
      <c r="A120" s="81" t="inlineStr">
        <is>
          <t>LPL-4114-L-36-6500</t>
        </is>
      </c>
      <c r="B120" s="82" t="inlineStr">
        <is>
          <t>Светильник светодиодный ДВО 4114-L 36Вт 6500К 1195x180x19 опал EKF</t>
        </is>
      </c>
      <c r="C120" s="141" t="inlineStr">
        <is>
          <t>https://cdn.ekfgroup.com/unsafe/fit-in/102x102/center/filters:format(png)/products/174EAA5361EF44BAF814AFEDB086D974.jpg</t>
        </is>
      </c>
      <c r="D120" s="141" t="n"/>
      <c r="E120" s="83" t="n"/>
      <c r="F120" s="84" t="inlineStr">
        <is>
          <t>шт</t>
        </is>
      </c>
      <c r="G120" s="85" t="n">
        <v>1360.25</v>
      </c>
      <c r="H120" s="85" t="n">
        <v>1114.96</v>
      </c>
      <c r="I120" s="85">
        <f>G120-(36 *G120/100)</f>
        <v/>
      </c>
      <c r="J120" s="85">
        <f>G120-(25 *G120/100)</f>
        <v/>
      </c>
      <c r="K120" s="86">
        <f>IF(G120="","",G120*(1-$G$4))</f>
        <v/>
      </c>
      <c r="L120" s="86">
        <f>IF(H120="","",H120*(1-$G$4))</f>
        <v/>
      </c>
      <c r="M120" s="85" t="inlineStr">
        <is>
          <t>Нет</t>
        </is>
      </c>
      <c r="N120" s="87" t="n">
        <v>1</v>
      </c>
      <c r="O120" s="87" t="n">
        <v>1</v>
      </c>
      <c r="P120" s="87" t="n">
        <v>4</v>
      </c>
      <c r="Q120" s="88" t="inlineStr">
        <is>
          <t>35 Светотехника</t>
        </is>
      </c>
      <c r="R120" s="88" t="inlineStr">
        <is>
          <t>35.03 Административно-офисное освещение</t>
        </is>
      </c>
      <c r="S120" s="88" t="inlineStr">
        <is>
          <t>35.03.03 Светодиодные панели ДВО 19 мм</t>
        </is>
      </c>
      <c r="T120" s="88" t="n"/>
      <c r="U120" s="84" t="inlineStr">
        <is>
          <t>Регулярная</t>
        </is>
      </c>
      <c r="V120" s="84" t="inlineStr">
        <is>
          <t>Luma</t>
        </is>
      </c>
      <c r="W120" s="89" t="inlineStr"/>
      <c r="X120" s="90" t="n">
        <v>0.86</v>
      </c>
      <c r="Y120" s="91" t="n">
        <v>0.004302</v>
      </c>
      <c r="Z120" s="85">
        <f>IF(OR(E120="",K120=""),"",E120*K120)</f>
        <v/>
      </c>
      <c r="AA120" s="85">
        <f>IF(OR(E120="",X120=""),"",X120*E120)</f>
        <v/>
      </c>
      <c r="AB120" s="92">
        <f>IF(OR(E120="",Y120=""),"",E120*Y120)</f>
        <v/>
      </c>
    </row>
    <row r="121" ht="75" customHeight="1" s="127">
      <c r="A121" s="81" t="inlineStr">
        <is>
          <t>LPL-1001-O-30-4000-40</t>
        </is>
      </c>
      <c r="B121" s="82" t="inlineStr">
        <is>
          <t>Панель светодиодная ДВО-1001 Опал 30Вт 4000К 595x595x40 IP40 EKF</t>
        </is>
      </c>
      <c r="C121" s="141" t="inlineStr">
        <is>
          <t>https://cdn.ekfgroup.com/unsafe/fit-in/102x102/center/filters:format(png)/products/9415DEB57B3DE2CE59695B67F29FDA49.png</t>
        </is>
      </c>
      <c r="D121" s="141" t="n"/>
      <c r="E121" s="83" t="n"/>
      <c r="F121" s="84" t="inlineStr">
        <is>
          <t>шт</t>
        </is>
      </c>
      <c r="G121" s="85" t="n">
        <v>6744.84</v>
      </c>
      <c r="H121" s="85" t="n">
        <v>5528.56</v>
      </c>
      <c r="I121" s="85">
        <f>G121-(36 *G121/100)</f>
        <v/>
      </c>
      <c r="J121" s="85">
        <f>G121-(25 *G121/100)</f>
        <v/>
      </c>
      <c r="K121" s="86">
        <f>IF(G121="","",G121*(1-$G$4))</f>
        <v/>
      </c>
      <c r="L121" s="86">
        <f>IF(H121="","",H121*(1-$G$4))</f>
        <v/>
      </c>
      <c r="M121" s="85" t="inlineStr">
        <is>
          <t>Нет</t>
        </is>
      </c>
      <c r="N121" s="87" t="n">
        <v>1</v>
      </c>
      <c r="O121" s="87" t="n">
        <v>1</v>
      </c>
      <c r="P121" s="87" t="n">
        <v>5</v>
      </c>
      <c r="Q121" s="88" t="inlineStr">
        <is>
          <t>35 Светотехника</t>
        </is>
      </c>
      <c r="R121" s="88" t="inlineStr">
        <is>
          <t>35.03 Административно-офисное освещение</t>
        </is>
      </c>
      <c r="S121" s="88" t="inlineStr">
        <is>
          <t>35.03.04 Светодиодные панели специального назначения</t>
        </is>
      </c>
      <c r="T121" s="88" t="n"/>
      <c r="U121" s="84" t="inlineStr">
        <is>
          <t>Регулярная</t>
        </is>
      </c>
      <c r="V121" s="84" t="inlineStr">
        <is>
          <t>Luma</t>
        </is>
      </c>
      <c r="W121" s="89" t="inlineStr"/>
      <c r="X121" s="90" t="n">
        <v>2.4</v>
      </c>
      <c r="Y121" s="91" t="n">
        <v>0.014161</v>
      </c>
      <c r="Z121" s="85">
        <f>IF(OR(E121="",K121=""),"",E121*K121)</f>
        <v/>
      </c>
      <c r="AA121" s="85">
        <f>IF(OR(E121="",X121=""),"",X121*E121)</f>
        <v/>
      </c>
      <c r="AB121" s="92">
        <f>IF(OR(E121="",Y121=""),"",E121*Y121)</f>
        <v/>
      </c>
    </row>
    <row r="122" ht="75" customHeight="1" s="127">
      <c r="A122" s="81" t="inlineStr">
        <is>
          <t>LPL-1001-O-30-4000-40-A</t>
        </is>
      </c>
      <c r="B122" s="82" t="inlineStr">
        <is>
          <t>Панель светодиодная ДВО-1001 Опал 30Вт 4000К 595x595x40 IP40 с БАП EKF</t>
        </is>
      </c>
      <c r="C122" s="141" t="inlineStr">
        <is>
          <t>https://cdn.ekfgroup.com/unsafe/fit-in/102x102/center/filters:format(png)/products/9BF70D0DBB64C6FCE18BA2FB13DEEE90.png</t>
        </is>
      </c>
      <c r="D122" s="141" t="n"/>
      <c r="E122" s="83" t="n"/>
      <c r="F122" s="84" t="inlineStr">
        <is>
          <t>шт</t>
        </is>
      </c>
      <c r="G122" s="85" t="n">
        <v>12485.23</v>
      </c>
      <c r="H122" s="85" t="n">
        <v>10233.8</v>
      </c>
      <c r="I122" s="85">
        <f>G122-(36 *G122/100)</f>
        <v/>
      </c>
      <c r="J122" s="85">
        <f>G122-(25 *G122/100)</f>
        <v/>
      </c>
      <c r="K122" s="86">
        <f>IF(G122="","",G122*(1-$G$4))</f>
        <v/>
      </c>
      <c r="L122" s="86">
        <f>IF(H122="","",H122*(1-$G$4))</f>
        <v/>
      </c>
      <c r="M122" s="85" t="inlineStr">
        <is>
          <t>Нет</t>
        </is>
      </c>
      <c r="N122" s="87" t="n">
        <v>1</v>
      </c>
      <c r="O122" s="87" t="n">
        <v>1</v>
      </c>
      <c r="P122" s="87" t="n">
        <v>5</v>
      </c>
      <c r="Q122" s="88" t="inlineStr">
        <is>
          <t>35 Светотехника</t>
        </is>
      </c>
      <c r="R122" s="88" t="inlineStr">
        <is>
          <t>35.03 Административно-офисное освещение</t>
        </is>
      </c>
      <c r="S122" s="88" t="inlineStr">
        <is>
          <t>35.03.04 Светодиодные панели специального назначения</t>
        </is>
      </c>
      <c r="T122" s="88" t="n"/>
      <c r="U122" s="84" t="inlineStr">
        <is>
          <t>Регулярная</t>
        </is>
      </c>
      <c r="V122" s="84" t="inlineStr">
        <is>
          <t>Luma</t>
        </is>
      </c>
      <c r="W122" s="89" t="inlineStr"/>
      <c r="X122" s="90" t="n">
        <v>2.6</v>
      </c>
      <c r="Y122" s="91" t="n">
        <v>0.014161</v>
      </c>
      <c r="Z122" s="85">
        <f>IF(OR(E122="",K122=""),"",E122*K122)</f>
        <v/>
      </c>
      <c r="AA122" s="85">
        <f>IF(OR(E122="",X122=""),"",X122*E122)</f>
        <v/>
      </c>
      <c r="AB122" s="92">
        <f>IF(OR(E122="",Y122=""),"",E122*Y122)</f>
        <v/>
      </c>
    </row>
    <row r="123" ht="75" customHeight="1" s="127">
      <c r="A123" s="81" t="inlineStr">
        <is>
          <t>LPL-1001-O-30-4000-54</t>
        </is>
      </c>
      <c r="B123" s="82" t="inlineStr">
        <is>
          <t>Панель светодиодная ДВО-1001 Опал 30Вт 4000К 595x595x55 IP54 EKF</t>
        </is>
      </c>
      <c r="C123" s="141" t="inlineStr">
        <is>
          <t>https://cdn.ekfgroup.com/unsafe/fit-in/102x102/center/filters:format(png)/products/9BF70D0DBB64C6FCE18BA2FB13DEEE90.png</t>
        </is>
      </c>
      <c r="D123" s="141" t="n"/>
      <c r="E123" s="83" t="n"/>
      <c r="F123" s="84" t="inlineStr">
        <is>
          <t>шт</t>
        </is>
      </c>
      <c r="G123" s="85" t="n">
        <v>8268.01</v>
      </c>
      <c r="H123" s="85" t="n">
        <v>6777.06</v>
      </c>
      <c r="I123" s="85">
        <f>G123-(36 *G123/100)</f>
        <v/>
      </c>
      <c r="J123" s="85">
        <f>G123-(25 *G123/100)</f>
        <v/>
      </c>
      <c r="K123" s="86">
        <f>IF(G123="","",G123*(1-$G$4))</f>
        <v/>
      </c>
      <c r="L123" s="86">
        <f>IF(H123="","",H123*(1-$G$4))</f>
        <v/>
      </c>
      <c r="M123" s="85" t="inlineStr">
        <is>
          <t>Нет</t>
        </is>
      </c>
      <c r="N123" s="87" t="n">
        <v>3</v>
      </c>
      <c r="O123" s="87" t="n">
        <v>1</v>
      </c>
      <c r="P123" s="87" t="n">
        <v>3</v>
      </c>
      <c r="Q123" s="88" t="inlineStr">
        <is>
          <t>35 Светотехника</t>
        </is>
      </c>
      <c r="R123" s="88" t="inlineStr">
        <is>
          <t>35.03 Административно-офисное освещение</t>
        </is>
      </c>
      <c r="S123" s="88" t="inlineStr">
        <is>
          <t>35.03.04 Светодиодные панели специального назначения</t>
        </is>
      </c>
      <c r="T123" s="88" t="n"/>
      <c r="U123" s="84" t="inlineStr">
        <is>
          <t>Заказная</t>
        </is>
      </c>
      <c r="V123" s="84" t="inlineStr">
        <is>
          <t>Luma</t>
        </is>
      </c>
      <c r="W123" s="89" t="inlineStr"/>
      <c r="X123" s="90" t="n">
        <v>2.5</v>
      </c>
      <c r="Y123" s="91" t="n">
        <v>0.019471</v>
      </c>
      <c r="Z123" s="85">
        <f>IF(OR(E123="",K123=""),"",E123*K123)</f>
        <v/>
      </c>
      <c r="AA123" s="85">
        <f>IF(OR(E123="",X123=""),"",X123*E123)</f>
        <v/>
      </c>
      <c r="AB123" s="92">
        <f>IF(OR(E123="",Y123=""),"",E123*Y123)</f>
        <v/>
      </c>
    </row>
    <row r="124" ht="75" customHeight="1" s="127">
      <c r="A124" s="81" t="inlineStr">
        <is>
          <t>LPL-1001-O-30-4000-54-A</t>
        </is>
      </c>
      <c r="B124" s="82" t="inlineStr">
        <is>
          <t>Панель светодиодная ДВО-1001 Опал 30Вт 4000К 595x595x55 IP54 с БАП EKF</t>
        </is>
      </c>
      <c r="C124" s="141" t="inlineStr">
        <is>
          <t>https://cdn.ekfgroup.com/unsafe/fit-in/102x102/center/filters:format(png)/products/9BF70D0DBB64C6FCE18BA2FB13DEEE90.png</t>
        </is>
      </c>
      <c r="D124" s="141" t="n"/>
      <c r="E124" s="83" t="n"/>
      <c r="F124" s="84" t="inlineStr">
        <is>
          <t>шт</t>
        </is>
      </c>
      <c r="G124" s="85" t="n">
        <v>15877.06</v>
      </c>
      <c r="H124" s="85" t="n">
        <v>13013.98</v>
      </c>
      <c r="I124" s="85">
        <f>G124-(36 *G124/100)</f>
        <v/>
      </c>
      <c r="J124" s="85">
        <f>G124-(25 *G124/100)</f>
        <v/>
      </c>
      <c r="K124" s="86">
        <f>IF(G124="","",G124*(1-$G$4))</f>
        <v/>
      </c>
      <c r="L124" s="86">
        <f>IF(H124="","",H124*(1-$G$4))</f>
        <v/>
      </c>
      <c r="M124" s="85" t="inlineStr">
        <is>
          <t>Нет</t>
        </is>
      </c>
      <c r="N124" s="87" t="n">
        <v>1</v>
      </c>
      <c r="O124" s="87" t="n">
        <v>1</v>
      </c>
      <c r="P124" s="87" t="n">
        <v>3</v>
      </c>
      <c r="Q124" s="88" t="inlineStr">
        <is>
          <t>35 Светотехника</t>
        </is>
      </c>
      <c r="R124" s="88" t="inlineStr">
        <is>
          <t>35.03 Административно-офисное освещение</t>
        </is>
      </c>
      <c r="S124" s="88" t="inlineStr">
        <is>
          <t>35.03.04 Светодиодные панели специального назначения</t>
        </is>
      </c>
      <c r="T124" s="88" t="n"/>
      <c r="U124" s="84" t="inlineStr">
        <is>
          <t>Заказная</t>
        </is>
      </c>
      <c r="V124" s="84" t="inlineStr">
        <is>
          <t>Luma</t>
        </is>
      </c>
      <c r="W124" s="89" t="inlineStr"/>
      <c r="X124" s="90" t="n">
        <v>2.7</v>
      </c>
      <c r="Y124" s="91" t="n">
        <v>0.019471</v>
      </c>
      <c r="Z124" s="85">
        <f>IF(OR(E124="",K124=""),"",E124*K124)</f>
        <v/>
      </c>
      <c r="AA124" s="85">
        <f>IF(OR(E124="",X124=""),"",X124*E124)</f>
        <v/>
      </c>
      <c r="AB124" s="92">
        <f>IF(OR(E124="",Y124=""),"",E124*Y124)</f>
        <v/>
      </c>
    </row>
    <row r="125" ht="75" customHeight="1" s="127">
      <c r="A125" s="81" t="inlineStr">
        <is>
          <t>LPL-1001-O-30-6500-40</t>
        </is>
      </c>
      <c r="B125" s="82" t="inlineStr">
        <is>
          <t>Панель светодиодная ДВО-1001 Опал 30Вт 6500К 595x595x40 IP40 EKF</t>
        </is>
      </c>
      <c r="C125" s="141" t="inlineStr">
        <is>
          <t>https://cdn.ekfgroup.com/unsafe/fit-in/102x102/center/filters:format(png)/products/392DB019E8C5E99B449FEE6E82588990.jpg</t>
        </is>
      </c>
      <c r="D125" s="141" t="n"/>
      <c r="E125" s="83" t="n"/>
      <c r="F125" s="84" t="inlineStr">
        <is>
          <t>шт</t>
        </is>
      </c>
      <c r="G125" s="85" t="n">
        <v>6744.84</v>
      </c>
      <c r="H125" s="85" t="n">
        <v>5528.56</v>
      </c>
      <c r="I125" s="85">
        <f>G125-(36 *G125/100)</f>
        <v/>
      </c>
      <c r="J125" s="85">
        <f>G125-(25 *G125/100)</f>
        <v/>
      </c>
      <c r="K125" s="86">
        <f>IF(G125="","",G125*(1-$G$4))</f>
        <v/>
      </c>
      <c r="L125" s="86">
        <f>IF(H125="","",H125*(1-$G$4))</f>
        <v/>
      </c>
      <c r="M125" s="85" t="inlineStr">
        <is>
          <t>Нет</t>
        </is>
      </c>
      <c r="N125" s="87" t="n">
        <v>1</v>
      </c>
      <c r="O125" s="87" t="n">
        <v>1</v>
      </c>
      <c r="P125" s="87" t="n">
        <v>5</v>
      </c>
      <c r="Q125" s="88" t="inlineStr">
        <is>
          <t>35 Светотехника</t>
        </is>
      </c>
      <c r="R125" s="88" t="inlineStr">
        <is>
          <t>35.03 Административно-офисное освещение</t>
        </is>
      </c>
      <c r="S125" s="88" t="inlineStr">
        <is>
          <t>35.03.04 Светодиодные панели специального назначения</t>
        </is>
      </c>
      <c r="T125" s="88" t="n"/>
      <c r="U125" s="84" t="inlineStr">
        <is>
          <t>Регулярная</t>
        </is>
      </c>
      <c r="V125" s="84" t="inlineStr">
        <is>
          <t>Luma</t>
        </is>
      </c>
      <c r="W125" s="89" t="inlineStr"/>
      <c r="X125" s="90" t="n">
        <v>2.81</v>
      </c>
      <c r="Y125" s="91" t="n">
        <v>0.014368</v>
      </c>
      <c r="Z125" s="85">
        <f>IF(OR(E125="",K125=""),"",E125*K125)</f>
        <v/>
      </c>
      <c r="AA125" s="85">
        <f>IF(OR(E125="",X125=""),"",X125*E125)</f>
        <v/>
      </c>
      <c r="AB125" s="92">
        <f>IF(OR(E125="",Y125=""),"",E125*Y125)</f>
        <v/>
      </c>
    </row>
    <row r="126" ht="75" customHeight="1" s="127">
      <c r="A126" s="81" t="inlineStr">
        <is>
          <t>LPL-1001-OP-30-4000-40</t>
        </is>
      </c>
      <c r="B126" s="82" t="inlineStr">
        <is>
          <t>Панель светодиодная ДВО-1001 Опал равномерн. 30Вт 4000К 595x595x50 IP40 LUMA EKF</t>
        </is>
      </c>
      <c r="C126" s="141" t="inlineStr">
        <is>
          <t>https://cdn.ekfgroup.com/unsafe/fit-in/102x102/center/filters:format(png)/products/C09AECA9047E7B9C492FF3D42B06C580.png</t>
        </is>
      </c>
      <c r="D126" s="141" t="n"/>
      <c r="E126" s="83" t="n"/>
      <c r="F126" s="84" t="inlineStr">
        <is>
          <t>шт</t>
        </is>
      </c>
      <c r="G126" s="85" t="n">
        <v>7340.44</v>
      </c>
      <c r="H126" s="85" t="n">
        <v>6016.75</v>
      </c>
      <c r="I126" s="85">
        <f>G126-(36 *G126/100)</f>
        <v/>
      </c>
      <c r="J126" s="85">
        <f>G126-(25 *G126/100)</f>
        <v/>
      </c>
      <c r="K126" s="86">
        <f>IF(G126="","",G126*(1-$G$4))</f>
        <v/>
      </c>
      <c r="L126" s="86">
        <f>IF(H126="","",H126*(1-$G$4))</f>
        <v/>
      </c>
      <c r="M126" s="85" t="inlineStr">
        <is>
          <t>Нет</t>
        </is>
      </c>
      <c r="N126" s="87" t="n">
        <v>4</v>
      </c>
      <c r="O126" s="87" t="n">
        <v>1</v>
      </c>
      <c r="P126" s="87" t="n">
        <v>4</v>
      </c>
      <c r="Q126" s="88" t="inlineStr">
        <is>
          <t>35 Светотехника</t>
        </is>
      </c>
      <c r="R126" s="88" t="inlineStr">
        <is>
          <t>35.03 Административно-офисное освещение</t>
        </is>
      </c>
      <c r="S126" s="88" t="inlineStr">
        <is>
          <t>35.03.04 Светодиодные панели специального назначения</t>
        </is>
      </c>
      <c r="T126" s="88" t="n"/>
      <c r="U126" s="84" t="inlineStr">
        <is>
          <t>Заказная</t>
        </is>
      </c>
      <c r="V126" s="84" t="inlineStr">
        <is>
          <t>Luma</t>
        </is>
      </c>
      <c r="W126" s="89" t="inlineStr"/>
      <c r="X126" s="90" t="n">
        <v>2.3</v>
      </c>
      <c r="Y126" s="91" t="n">
        <v>0.017701</v>
      </c>
      <c r="Z126" s="85">
        <f>IF(OR(E126="",K126=""),"",E126*K126)</f>
        <v/>
      </c>
      <c r="AA126" s="85">
        <f>IF(OR(E126="",X126=""),"",X126*E126)</f>
        <v/>
      </c>
      <c r="AB126" s="92">
        <f>IF(OR(E126="",Y126=""),"",E126*Y126)</f>
        <v/>
      </c>
    </row>
    <row r="127" ht="75" customHeight="1" s="127">
      <c r="A127" s="81" t="inlineStr">
        <is>
          <t>LPL-1001-OP-30-4000-40-A</t>
        </is>
      </c>
      <c r="B127" s="82" t="inlineStr">
        <is>
          <t>Панель светодиодная ДВО-1001 Опал равномерн. 30Вт 4000К 595x595x50 IP40 с БАП LUMA EKF</t>
        </is>
      </c>
      <c r="C127" s="141" t="inlineStr">
        <is>
          <t>https://cdn.ekfgroup.com/unsafe/fit-in/102x102/center/filters:format(png)/products/C09AECA9047E7B9C492FF3D42B06C580.png</t>
        </is>
      </c>
      <c r="D127" s="141" t="n"/>
      <c r="E127" s="83" t="n"/>
      <c r="F127" s="84" t="inlineStr">
        <is>
          <t>шт</t>
        </is>
      </c>
      <c r="G127" s="85" t="n">
        <v>14946.91</v>
      </c>
      <c r="H127" s="85" t="n">
        <v>12251.57</v>
      </c>
      <c r="I127" s="85">
        <f>G127-(36 *G127/100)</f>
        <v/>
      </c>
      <c r="J127" s="85">
        <f>G127-(25 *G127/100)</f>
        <v/>
      </c>
      <c r="K127" s="86">
        <f>IF(G127="","",G127*(1-$G$4))</f>
        <v/>
      </c>
      <c r="L127" s="86">
        <f>IF(H127="","",H127*(1-$G$4))</f>
        <v/>
      </c>
      <c r="M127" s="85" t="inlineStr">
        <is>
          <t>Нет</t>
        </is>
      </c>
      <c r="N127" s="87" t="n">
        <v>4</v>
      </c>
      <c r="O127" s="87" t="n">
        <v>1</v>
      </c>
      <c r="P127" s="87" t="n">
        <v>4</v>
      </c>
      <c r="Q127" s="88" t="inlineStr">
        <is>
          <t>35 Светотехника</t>
        </is>
      </c>
      <c r="R127" s="88" t="inlineStr">
        <is>
          <t>35.03 Административно-офисное освещение</t>
        </is>
      </c>
      <c r="S127" s="88" t="inlineStr">
        <is>
          <t>35.03.04 Светодиодные панели специального назначения</t>
        </is>
      </c>
      <c r="T127" s="88" t="n"/>
      <c r="U127" s="84" t="inlineStr">
        <is>
          <t>Заказная</t>
        </is>
      </c>
      <c r="V127" s="84" t="inlineStr">
        <is>
          <t>Luma</t>
        </is>
      </c>
      <c r="W127" s="89" t="inlineStr"/>
      <c r="X127" s="90" t="n">
        <v>2.6</v>
      </c>
      <c r="Y127" s="91" t="n">
        <v>0.017701</v>
      </c>
      <c r="Z127" s="85">
        <f>IF(OR(E127="",K127=""),"",E127*K127)</f>
        <v/>
      </c>
      <c r="AA127" s="85">
        <f>IF(OR(E127="",X127=""),"",X127*E127)</f>
        <v/>
      </c>
      <c r="AB127" s="92">
        <f>IF(OR(E127="",Y127=""),"",E127*Y127)</f>
        <v/>
      </c>
    </row>
    <row r="128" ht="75" customHeight="1" s="127">
      <c r="A128" s="81" t="inlineStr">
        <is>
          <t>LPL-1001-Z-30-4000-40</t>
        </is>
      </c>
      <c r="B128" s="82" t="inlineStr">
        <is>
          <t>Панель светодиодная ДВО-1001 Призма 30Вт 4000К 595x595x40 IP40 EKF</t>
        </is>
      </c>
      <c r="C128" s="141" t="inlineStr">
        <is>
          <t>https://cdn.ekfgroup.com/unsafe/fit-in/102x102/center/filters:format(png)/products/11D29C750017CF8E9300B980EE6A08AA.png</t>
        </is>
      </c>
      <c r="D128" s="141" t="n"/>
      <c r="E128" s="83" t="n"/>
      <c r="F128" s="84" t="inlineStr">
        <is>
          <t>шт</t>
        </is>
      </c>
      <c r="G128" s="85" t="n">
        <v>6744.84</v>
      </c>
      <c r="H128" s="85" t="n">
        <v>5528.56</v>
      </c>
      <c r="I128" s="85">
        <f>G128-(36 *G128/100)</f>
        <v/>
      </c>
      <c r="J128" s="85">
        <f>G128-(25 *G128/100)</f>
        <v/>
      </c>
      <c r="K128" s="86">
        <f>IF(G128="","",G128*(1-$G$4))</f>
        <v/>
      </c>
      <c r="L128" s="86">
        <f>IF(H128="","",H128*(1-$G$4))</f>
        <v/>
      </c>
      <c r="M128" s="85" t="inlineStr">
        <is>
          <t>Нет</t>
        </is>
      </c>
      <c r="N128" s="87" t="n">
        <v>1</v>
      </c>
      <c r="O128" s="87" t="n">
        <v>1</v>
      </c>
      <c r="P128" s="87" t="n">
        <v>5</v>
      </c>
      <c r="Q128" s="88" t="inlineStr">
        <is>
          <t>35 Светотехника</t>
        </is>
      </c>
      <c r="R128" s="88" t="inlineStr">
        <is>
          <t>35.03 Административно-офисное освещение</t>
        </is>
      </c>
      <c r="S128" s="88" t="inlineStr">
        <is>
          <t>35.03.04 Светодиодные панели специального назначения</t>
        </is>
      </c>
      <c r="T128" s="88" t="n"/>
      <c r="U128" s="84" t="inlineStr">
        <is>
          <t>Регулярная</t>
        </is>
      </c>
      <c r="V128" s="84" t="inlineStr">
        <is>
          <t>Luma</t>
        </is>
      </c>
      <c r="W128" s="89" t="inlineStr"/>
      <c r="X128" s="90" t="n">
        <v>2.375</v>
      </c>
      <c r="Y128" s="91" t="n">
        <v>0.014491</v>
      </c>
      <c r="Z128" s="85">
        <f>IF(OR(E128="",K128=""),"",E128*K128)</f>
        <v/>
      </c>
      <c r="AA128" s="85">
        <f>IF(OR(E128="",X128=""),"",X128*E128)</f>
        <v/>
      </c>
      <c r="AB128" s="92">
        <f>IF(OR(E128="",Y128=""),"",E128*Y128)</f>
        <v/>
      </c>
    </row>
    <row r="129" ht="75" customHeight="1" s="127">
      <c r="A129" s="81" t="inlineStr">
        <is>
          <t>LPL-1001-Z-30-6500-40</t>
        </is>
      </c>
      <c r="B129" s="82" t="inlineStr">
        <is>
          <t>Панель светодиодная ДВО-1001 Призма 30Вт 6500К 595x595x40 IP40 EKF</t>
        </is>
      </c>
      <c r="C129" s="141" t="inlineStr">
        <is>
          <t>https://cdn.ekfgroup.com/unsafe/fit-in/102x102/center/filters:format(png)/products/D453C82DFC39A64154AB6F994F9CCA62.jpg</t>
        </is>
      </c>
      <c r="D129" s="141" t="n"/>
      <c r="E129" s="83" t="n"/>
      <c r="F129" s="84" t="inlineStr">
        <is>
          <t>шт</t>
        </is>
      </c>
      <c r="G129" s="85" t="n">
        <v>6122.76</v>
      </c>
      <c r="H129" s="85" t="n">
        <v>5018.66</v>
      </c>
      <c r="I129" s="85">
        <f>G129-(36 *G129/100)</f>
        <v/>
      </c>
      <c r="J129" s="85">
        <f>G129-(25 *G129/100)</f>
        <v/>
      </c>
      <c r="K129" s="86">
        <f>IF(G129="","",G129*(1-$G$4))</f>
        <v/>
      </c>
      <c r="L129" s="86">
        <f>IF(H129="","",H129*(1-$G$4))</f>
        <v/>
      </c>
      <c r="M129" s="85" t="inlineStr">
        <is>
          <t>Нет</t>
        </is>
      </c>
      <c r="N129" s="87" t="n">
        <v>1</v>
      </c>
      <c r="O129" s="87" t="n">
        <v>1</v>
      </c>
      <c r="P129" s="87" t="n">
        <v>5</v>
      </c>
      <c r="Q129" s="88" t="inlineStr">
        <is>
          <t>35 Светотехника</t>
        </is>
      </c>
      <c r="R129" s="88" t="inlineStr">
        <is>
          <t>35.03 Административно-офисное освещение</t>
        </is>
      </c>
      <c r="S129" s="88" t="inlineStr">
        <is>
          <t>35.03.04 Светодиодные панели специального назначения</t>
        </is>
      </c>
      <c r="T129" s="88" t="n"/>
      <c r="U129" s="84" t="inlineStr">
        <is>
          <t>Заказная</t>
        </is>
      </c>
      <c r="V129" s="84" t="inlineStr">
        <is>
          <t>Luma</t>
        </is>
      </c>
      <c r="W129" s="89" t="inlineStr"/>
      <c r="X129" s="90" t="n">
        <v>2.378</v>
      </c>
      <c r="Y129" s="91" t="n">
        <v>0.014296</v>
      </c>
      <c r="Z129" s="85">
        <f>IF(OR(E129="",K129=""),"",E129*K129)</f>
        <v/>
      </c>
      <c r="AA129" s="85">
        <f>IF(OR(E129="",X129=""),"",X129*E129)</f>
        <v/>
      </c>
      <c r="AB129" s="92">
        <f>IF(OR(E129="",Y129=""),"",E129*Y129)</f>
        <v/>
      </c>
    </row>
    <row r="130" ht="75" customHeight="1" s="127">
      <c r="A130" s="81" t="inlineStr">
        <is>
          <t>LPL-1002-GP-36-4000-54-A</t>
        </is>
      </c>
      <c r="B130" s="82" t="inlineStr">
        <is>
          <t>Панель светодиодная ДВО-1002-GP 36Вт 4000К 595x595x55 IP54 с БАП EKF</t>
        </is>
      </c>
      <c r="C130" s="141" t="inlineStr">
        <is>
          <t>https://cdn.ekfgroup.com/unsafe/fit-in/102x102/center/filters:format(png)/products/43A289BC349A3833262EAE5CFB721245.jpg</t>
        </is>
      </c>
      <c r="D130" s="141" t="n"/>
      <c r="E130" s="83" t="n"/>
      <c r="F130" s="84" t="inlineStr">
        <is>
          <t>шт</t>
        </is>
      </c>
      <c r="G130" s="85" t="n">
        <v>22365.53</v>
      </c>
      <c r="H130" s="85" t="n">
        <v>18332.4</v>
      </c>
      <c r="I130" s="85">
        <f>G130-(36 *G130/100)</f>
        <v/>
      </c>
      <c r="J130" s="85">
        <f>G130-(25 *G130/100)</f>
        <v/>
      </c>
      <c r="K130" s="86">
        <f>IF(G130="","",G130*(1-$G$4))</f>
        <v/>
      </c>
      <c r="L130" s="86">
        <f>IF(H130="","",H130*(1-$G$4))</f>
        <v/>
      </c>
      <c r="M130" s="85" t="inlineStr">
        <is>
          <t>Нет</t>
        </is>
      </c>
      <c r="N130" s="87" t="n">
        <v>3</v>
      </c>
      <c r="O130" s="87" t="n">
        <v>1</v>
      </c>
      <c r="P130" s="87" t="n">
        <v>3</v>
      </c>
      <c r="Q130" s="88" t="inlineStr">
        <is>
          <t>35 Светотехника</t>
        </is>
      </c>
      <c r="R130" s="88" t="inlineStr">
        <is>
          <t>35.03 Административно-офисное освещение</t>
        </is>
      </c>
      <c r="S130" s="88" t="inlineStr">
        <is>
          <t>35.03.04 Светодиодные панели специального назначения</t>
        </is>
      </c>
      <c r="T130" s="88" t="n"/>
      <c r="U130" s="84" t="inlineStr">
        <is>
          <t>Заказная</t>
        </is>
      </c>
      <c r="V130" s="84" t="inlineStr">
        <is>
          <t>Luma</t>
        </is>
      </c>
      <c r="W130" s="89" t="inlineStr"/>
      <c r="X130" s="90" t="n">
        <v>3</v>
      </c>
      <c r="Y130" s="91" t="n">
        <v>0.019471</v>
      </c>
      <c r="Z130" s="85">
        <f>IF(OR(E130="",K130=""),"",E130*K130)</f>
        <v/>
      </c>
      <c r="AA130" s="85">
        <f>IF(OR(E130="",X130=""),"",X130*E130)</f>
        <v/>
      </c>
      <c r="AB130" s="92">
        <f>IF(OR(E130="",Y130=""),"",E130*Y130)</f>
        <v/>
      </c>
    </row>
    <row r="131" ht="75" customHeight="1" s="127">
      <c r="A131" s="81" t="inlineStr">
        <is>
          <t>LPL-1002-O-36-4000-40</t>
        </is>
      </c>
      <c r="B131" s="82" t="inlineStr">
        <is>
          <t>Панель светодиодная ДВО-1002 Опал 36Вт 4000К 595x595x40 IP40 EKF</t>
        </is>
      </c>
      <c r="C131" s="141" t="inlineStr">
        <is>
          <t>https://cdn.ekfgroup.com/unsafe/fit-in/102x102/center/filters:format(png)/products/0E8E5E2C310D9ED0CDDB7C06ED4C6F5C.png</t>
        </is>
      </c>
      <c r="D131" s="141" t="n"/>
      <c r="E131" s="83" t="n"/>
      <c r="F131" s="84" t="inlineStr">
        <is>
          <t>шт</t>
        </is>
      </c>
      <c r="G131" s="85" t="n">
        <v>7082.07</v>
      </c>
      <c r="H131" s="85" t="n">
        <v>5804.98</v>
      </c>
      <c r="I131" s="85">
        <f>G131-(36 *G131/100)</f>
        <v/>
      </c>
      <c r="J131" s="85">
        <f>G131-(25 *G131/100)</f>
        <v/>
      </c>
      <c r="K131" s="86">
        <f>IF(G131="","",G131*(1-$G$4))</f>
        <v/>
      </c>
      <c r="L131" s="86">
        <f>IF(H131="","",H131*(1-$G$4))</f>
        <v/>
      </c>
      <c r="M131" s="85" t="inlineStr">
        <is>
          <t>Нет</t>
        </is>
      </c>
      <c r="N131" s="87" t="n">
        <v>1</v>
      </c>
      <c r="O131" s="87" t="n">
        <v>1</v>
      </c>
      <c r="P131" s="87" t="n">
        <v>5</v>
      </c>
      <c r="Q131" s="88" t="inlineStr">
        <is>
          <t>35 Светотехника</t>
        </is>
      </c>
      <c r="R131" s="88" t="inlineStr">
        <is>
          <t>35.03 Административно-офисное освещение</t>
        </is>
      </c>
      <c r="S131" s="88" t="inlineStr">
        <is>
          <t>35.03.04 Светодиодные панели специального назначения</t>
        </is>
      </c>
      <c r="T131" s="88" t="n"/>
      <c r="U131" s="84" t="inlineStr">
        <is>
          <t>Регулярная</t>
        </is>
      </c>
      <c r="V131" s="84" t="inlineStr">
        <is>
          <t>Luma</t>
        </is>
      </c>
      <c r="W131" s="89" t="inlineStr"/>
      <c r="X131" s="90" t="n">
        <v>2.318</v>
      </c>
      <c r="Y131" s="91" t="n">
        <v>0.015248</v>
      </c>
      <c r="Z131" s="85">
        <f>IF(OR(E131="",K131=""),"",E131*K131)</f>
        <v/>
      </c>
      <c r="AA131" s="85">
        <f>IF(OR(E131="",X131=""),"",X131*E131)</f>
        <v/>
      </c>
      <c r="AB131" s="92">
        <f>IF(OR(E131="",Y131=""),"",E131*Y131)</f>
        <v/>
      </c>
    </row>
    <row r="132" ht="75" customHeight="1" s="127">
      <c r="A132" s="81" t="inlineStr">
        <is>
          <t>LPL-1002-O-36-4000-40-A</t>
        </is>
      </c>
      <c r="B132" s="82" t="inlineStr">
        <is>
          <t>Панель светодиодная ДВО-1002 Опал 36Вт 4000К 595x595x40 IP40 с БАП EKF</t>
        </is>
      </c>
      <c r="C132" s="141" t="inlineStr">
        <is>
          <t>https://cdn.ekfgroup.com/unsafe/fit-in/102x102/center/filters:format(png)/products/9415DEB57B3DE2CE59695B67F29FDA49.png</t>
        </is>
      </c>
      <c r="D132" s="141" t="n"/>
      <c r="E132" s="83" t="n"/>
      <c r="F132" s="84" t="inlineStr">
        <is>
          <t>шт</t>
        </is>
      </c>
      <c r="G132" s="85" t="n">
        <v>15464.95</v>
      </c>
      <c r="H132" s="85" t="n">
        <v>12676.19</v>
      </c>
      <c r="I132" s="85">
        <f>G132-(36 *G132/100)</f>
        <v/>
      </c>
      <c r="J132" s="85">
        <f>G132-(25 *G132/100)</f>
        <v/>
      </c>
      <c r="K132" s="86">
        <f>IF(G132="","",G132*(1-$G$4))</f>
        <v/>
      </c>
      <c r="L132" s="86">
        <f>IF(H132="","",H132*(1-$G$4))</f>
        <v/>
      </c>
      <c r="M132" s="85" t="inlineStr">
        <is>
          <t>Нет</t>
        </is>
      </c>
      <c r="N132" s="87" t="n">
        <v>1</v>
      </c>
      <c r="O132" s="87" t="n">
        <v>1</v>
      </c>
      <c r="P132" s="87" t="n">
        <v>5</v>
      </c>
      <c r="Q132" s="88" t="inlineStr">
        <is>
          <t>35 Светотехника</t>
        </is>
      </c>
      <c r="R132" s="88" t="inlineStr">
        <is>
          <t>35.03 Административно-офисное освещение</t>
        </is>
      </c>
      <c r="S132" s="88" t="inlineStr">
        <is>
          <t>35.03.04 Светодиодные панели специального назначения</t>
        </is>
      </c>
      <c r="T132" s="88" t="n"/>
      <c r="U132" s="84" t="inlineStr">
        <is>
          <t>Регулярная</t>
        </is>
      </c>
      <c r="V132" s="84" t="inlineStr">
        <is>
          <t>Luma</t>
        </is>
      </c>
      <c r="W132" s="89" t="inlineStr"/>
      <c r="X132" s="90" t="n">
        <v>2.399</v>
      </c>
      <c r="Y132" s="91" t="n">
        <v>0.017422</v>
      </c>
      <c r="Z132" s="85">
        <f>IF(OR(E132="",K132=""),"",E132*K132)</f>
        <v/>
      </c>
      <c r="AA132" s="85">
        <f>IF(OR(E132="",X132=""),"",X132*E132)</f>
        <v/>
      </c>
      <c r="AB132" s="92">
        <f>IF(OR(E132="",Y132=""),"",E132*Y132)</f>
        <v/>
      </c>
    </row>
    <row r="133" ht="75" customHeight="1" s="127">
      <c r="A133" s="81" t="inlineStr">
        <is>
          <t>LPL-1002-O-36-4000-54</t>
        </is>
      </c>
      <c r="B133" s="82" t="inlineStr">
        <is>
          <t>Панель светодиодная ДВО-1002 Опал 36Вт 4000К 595x595x55 IP54 EKF</t>
        </is>
      </c>
      <c r="C133" s="141" t="inlineStr">
        <is>
          <t>https://cdn.ekfgroup.com/unsafe/fit-in/102x102/center/filters:format(png)/products/807AF44578E384F78BB4B2A3DAC71D3C.jpg</t>
        </is>
      </c>
      <c r="D133" s="141" t="n"/>
      <c r="E133" s="83" t="n"/>
      <c r="F133" s="84" t="inlineStr">
        <is>
          <t>шт</t>
        </is>
      </c>
      <c r="G133" s="85" t="n">
        <v>10454.51</v>
      </c>
      <c r="H133" s="85" t="n">
        <v>8569.27</v>
      </c>
      <c r="I133" s="85">
        <f>G133-(36 *G133/100)</f>
        <v/>
      </c>
      <c r="J133" s="85">
        <f>G133-(25 *G133/100)</f>
        <v/>
      </c>
      <c r="K133" s="86">
        <f>IF(G133="","",G133*(1-$G$4))</f>
        <v/>
      </c>
      <c r="L133" s="86">
        <f>IF(H133="","",H133*(1-$G$4))</f>
        <v/>
      </c>
      <c r="M133" s="85" t="inlineStr">
        <is>
          <t>Нет</t>
        </is>
      </c>
      <c r="N133" s="87" t="n">
        <v>1</v>
      </c>
      <c r="O133" s="87" t="n">
        <v>1</v>
      </c>
      <c r="P133" s="87" t="n">
        <v>3</v>
      </c>
      <c r="Q133" s="88" t="inlineStr">
        <is>
          <t>35 Светотехника</t>
        </is>
      </c>
      <c r="R133" s="88" t="inlineStr">
        <is>
          <t>35.03 Административно-офисное освещение</t>
        </is>
      </c>
      <c r="S133" s="88" t="inlineStr">
        <is>
          <t>35.03.04 Светодиодные панели специального назначения</t>
        </is>
      </c>
      <c r="T133" s="88" t="n"/>
      <c r="U133" s="84" t="inlineStr">
        <is>
          <t>Регулярная</t>
        </is>
      </c>
      <c r="V133" s="84" t="inlineStr">
        <is>
          <t>Luma</t>
        </is>
      </c>
      <c r="W133" s="89" t="inlineStr"/>
      <c r="X133" s="90" t="n">
        <v>2.8</v>
      </c>
      <c r="Y133" s="91" t="n">
        <v>0.019471</v>
      </c>
      <c r="Z133" s="85">
        <f>IF(OR(E133="",K133=""),"",E133*K133)</f>
        <v/>
      </c>
      <c r="AA133" s="85">
        <f>IF(OR(E133="",X133=""),"",X133*E133)</f>
        <v/>
      </c>
      <c r="AB133" s="92">
        <f>IF(OR(E133="",Y133=""),"",E133*Y133)</f>
        <v/>
      </c>
    </row>
    <row r="134" ht="75" customHeight="1" s="127">
      <c r="A134" s="81" t="inlineStr">
        <is>
          <t>LPL-1002-O-36-4000-54-A</t>
        </is>
      </c>
      <c r="B134" s="82" t="inlineStr">
        <is>
          <t>Панель светодиодная ДВО-1002 Опал 36Вт 4000К 595x595x55 IP54 с БАП EKF</t>
        </is>
      </c>
      <c r="C134" s="141" t="inlineStr">
        <is>
          <t>https://cdn.ekfgroup.com/unsafe/fit-in/102x102/center/filters:format(png)/products/C09AECA9047E7B9C492FF3D42B06C580.png</t>
        </is>
      </c>
      <c r="D134" s="141" t="n"/>
      <c r="E134" s="83" t="n"/>
      <c r="F134" s="84" t="inlineStr">
        <is>
          <t>шт</t>
        </is>
      </c>
      <c r="G134" s="85" t="n">
        <v>15537.18</v>
      </c>
      <c r="H134" s="85" t="n">
        <v>12735.39</v>
      </c>
      <c r="I134" s="85">
        <f>G134-(36 *G134/100)</f>
        <v/>
      </c>
      <c r="J134" s="85">
        <f>G134-(25 *G134/100)</f>
        <v/>
      </c>
      <c r="K134" s="86">
        <f>IF(G134="","",G134*(1-$G$4))</f>
        <v/>
      </c>
      <c r="L134" s="86">
        <f>IF(H134="","",H134*(1-$G$4))</f>
        <v/>
      </c>
      <c r="M134" s="85" t="inlineStr">
        <is>
          <t>Нет</t>
        </is>
      </c>
      <c r="N134" s="87" t="n">
        <v>1</v>
      </c>
      <c r="O134" s="87" t="n">
        <v>1</v>
      </c>
      <c r="P134" s="87" t="n">
        <v>3</v>
      </c>
      <c r="Q134" s="88" t="inlineStr">
        <is>
          <t>35 Светотехника</t>
        </is>
      </c>
      <c r="R134" s="88" t="inlineStr">
        <is>
          <t>35.03 Административно-офисное освещение</t>
        </is>
      </c>
      <c r="S134" s="88" t="inlineStr">
        <is>
          <t>35.03.04 Светодиодные панели специального назначения</t>
        </is>
      </c>
      <c r="T134" s="88" t="n"/>
      <c r="U134" s="84" t="inlineStr">
        <is>
          <t>Регулярная</t>
        </is>
      </c>
      <c r="V134" s="84" t="inlineStr">
        <is>
          <t>Luma</t>
        </is>
      </c>
      <c r="W134" s="89" t="inlineStr"/>
      <c r="X134" s="90" t="n">
        <v>2.8</v>
      </c>
      <c r="Y134" s="91" t="n">
        <v>0.019471</v>
      </c>
      <c r="Z134" s="85">
        <f>IF(OR(E134="",K134=""),"",E134*K134)</f>
        <v/>
      </c>
      <c r="AA134" s="85">
        <f>IF(OR(E134="",X134=""),"",X134*E134)</f>
        <v/>
      </c>
      <c r="AB134" s="92">
        <f>IF(OR(E134="",Y134=""),"",E134*Y134)</f>
        <v/>
      </c>
    </row>
    <row r="135" ht="75" customHeight="1" s="127">
      <c r="A135" s="81" t="inlineStr">
        <is>
          <t>LPL-1002-O-36-6500-40</t>
        </is>
      </c>
      <c r="B135" s="82" t="inlineStr">
        <is>
          <t>Панель светодиодная ДВО-1002 Опал 36Вт 6500К 595x595x40 IP40 EKF</t>
        </is>
      </c>
      <c r="C135" s="141" t="inlineStr">
        <is>
          <t>https://cdn.ekfgroup.com/unsafe/fit-in/102x102/center/filters:format(png)/products/392DB019E8C5E99B449FEE6E82588990.jpg</t>
        </is>
      </c>
      <c r="D135" s="141" t="n"/>
      <c r="E135" s="83" t="n"/>
      <c r="F135" s="84" t="inlineStr">
        <is>
          <t>шт</t>
        </is>
      </c>
      <c r="G135" s="85" t="n">
        <v>7082.07</v>
      </c>
      <c r="H135" s="85" t="n">
        <v>5804.98</v>
      </c>
      <c r="I135" s="85">
        <f>G135-(36 *G135/100)</f>
        <v/>
      </c>
      <c r="J135" s="85">
        <f>G135-(25 *G135/100)</f>
        <v/>
      </c>
      <c r="K135" s="86">
        <f>IF(G135="","",G135*(1-$G$4))</f>
        <v/>
      </c>
      <c r="L135" s="86">
        <f>IF(H135="","",H135*(1-$G$4))</f>
        <v/>
      </c>
      <c r="M135" s="85" t="inlineStr">
        <is>
          <t>Нет</t>
        </is>
      </c>
      <c r="N135" s="87" t="n">
        <v>1</v>
      </c>
      <c r="O135" s="87" t="n">
        <v>1</v>
      </c>
      <c r="P135" s="87" t="n">
        <v>5</v>
      </c>
      <c r="Q135" s="88" t="inlineStr">
        <is>
          <t>35 Светотехника</t>
        </is>
      </c>
      <c r="R135" s="88" t="inlineStr">
        <is>
          <t>35.03 Административно-офисное освещение</t>
        </is>
      </c>
      <c r="S135" s="88" t="inlineStr">
        <is>
          <t>35.03.04 Светодиодные панели специального назначения</t>
        </is>
      </c>
      <c r="T135" s="88" t="n"/>
      <c r="U135" s="84" t="inlineStr">
        <is>
          <t>Регулярная</t>
        </is>
      </c>
      <c r="V135" s="84" t="inlineStr">
        <is>
          <t>Luma</t>
        </is>
      </c>
      <c r="W135" s="89" t="inlineStr"/>
      <c r="X135" s="90" t="n">
        <v>2.401</v>
      </c>
      <c r="Y135" s="91" t="n">
        <v>0.015499</v>
      </c>
      <c r="Z135" s="85">
        <f>IF(OR(E135="",K135=""),"",E135*K135)</f>
        <v/>
      </c>
      <c r="AA135" s="85">
        <f>IF(OR(E135="",X135=""),"",X135*E135)</f>
        <v/>
      </c>
      <c r="AB135" s="92">
        <f>IF(OR(E135="",Y135=""),"",E135*Y135)</f>
        <v/>
      </c>
    </row>
    <row r="136" ht="75" customHeight="1" s="127">
      <c r="A136" s="81" t="inlineStr">
        <is>
          <t>LPL-1002-O-36-6500-40-A</t>
        </is>
      </c>
      <c r="B136" s="82" t="inlineStr">
        <is>
          <t>Панель светодиодная ДВО-1002 Опал 36Вт 6500К 595x595x40 IP40 с БАП EKF</t>
        </is>
      </c>
      <c r="C136" s="141" t="inlineStr">
        <is>
          <t>https://cdn.ekfgroup.com/unsafe/fit-in/102x102/center/filters:format(png)/products/9415DEB57B3DE2CE59695B67F29FDA49.png</t>
        </is>
      </c>
      <c r="D136" s="141" t="n"/>
      <c r="E136" s="83" t="n"/>
      <c r="F136" s="84" t="inlineStr">
        <is>
          <t>шт</t>
        </is>
      </c>
      <c r="G136" s="85" t="n">
        <v>15464.95</v>
      </c>
      <c r="H136" s="85" t="n">
        <v>12676.19</v>
      </c>
      <c r="I136" s="85">
        <f>G136-(36 *G136/100)</f>
        <v/>
      </c>
      <c r="J136" s="85">
        <f>G136-(25 *G136/100)</f>
        <v/>
      </c>
      <c r="K136" s="86">
        <f>IF(G136="","",G136*(1-$G$4))</f>
        <v/>
      </c>
      <c r="L136" s="86">
        <f>IF(H136="","",H136*(1-$G$4))</f>
        <v/>
      </c>
      <c r="M136" s="85" t="inlineStr">
        <is>
          <t>Нет</t>
        </is>
      </c>
      <c r="N136" s="87" t="n">
        <v>1</v>
      </c>
      <c r="O136" s="87" t="n">
        <v>1</v>
      </c>
      <c r="P136" s="87" t="n">
        <v>5</v>
      </c>
      <c r="Q136" s="88" t="inlineStr">
        <is>
          <t>35 Светотехника</t>
        </is>
      </c>
      <c r="R136" s="88" t="inlineStr">
        <is>
          <t>35.03 Административно-офисное освещение</t>
        </is>
      </c>
      <c r="S136" s="88" t="inlineStr">
        <is>
          <t>35.03.04 Светодиодные панели специального назначения</t>
        </is>
      </c>
      <c r="T136" s="88" t="n"/>
      <c r="U136" s="84" t="inlineStr">
        <is>
          <t>Регулярная</t>
        </is>
      </c>
      <c r="V136" s="84" t="inlineStr">
        <is>
          <t>Luma</t>
        </is>
      </c>
      <c r="W136" s="89" t="inlineStr"/>
      <c r="X136" s="90" t="n">
        <v>2.8</v>
      </c>
      <c r="Y136" s="91" t="n">
        <v>0.014161</v>
      </c>
      <c r="Z136" s="85">
        <f>IF(OR(E136="",K136=""),"",E136*K136)</f>
        <v/>
      </c>
      <c r="AA136" s="85">
        <f>IF(OR(E136="",X136=""),"",X136*E136)</f>
        <v/>
      </c>
      <c r="AB136" s="92">
        <f>IF(OR(E136="",Y136=""),"",E136*Y136)</f>
        <v/>
      </c>
    </row>
    <row r="137" ht="75" customHeight="1" s="127">
      <c r="A137" s="81" t="inlineStr">
        <is>
          <t>LPL-1002-O-36-6500-54</t>
        </is>
      </c>
      <c r="B137" s="82" t="inlineStr">
        <is>
          <t>Панель светодиодная ДВО-1002 Опал 36Вт 6500К 595x595x55 IP54 EKF</t>
        </is>
      </c>
      <c r="C137" s="141" t="inlineStr">
        <is>
          <t>https://cdn.ekfgroup.com/unsafe/fit-in/102x102/center/filters:format(png)/products/807AF44578E384F78BB4B2A3DAC71D3C.jpg</t>
        </is>
      </c>
      <c r="D137" s="141" t="n"/>
      <c r="E137" s="83" t="n"/>
      <c r="F137" s="84" t="inlineStr">
        <is>
          <t>шт</t>
        </is>
      </c>
      <c r="G137" s="85" t="n">
        <v>10454.51</v>
      </c>
      <c r="H137" s="85" t="n">
        <v>8569.27</v>
      </c>
      <c r="I137" s="85">
        <f>G137-(36 *G137/100)</f>
        <v/>
      </c>
      <c r="J137" s="85">
        <f>G137-(25 *G137/100)</f>
        <v/>
      </c>
      <c r="K137" s="86">
        <f>IF(G137="","",G137*(1-$G$4))</f>
        <v/>
      </c>
      <c r="L137" s="86">
        <f>IF(H137="","",H137*(1-$G$4))</f>
        <v/>
      </c>
      <c r="M137" s="85" t="inlineStr">
        <is>
          <t>Нет</t>
        </is>
      </c>
      <c r="N137" s="87" t="n">
        <v>1</v>
      </c>
      <c r="O137" s="87" t="n">
        <v>1</v>
      </c>
      <c r="P137" s="87" t="n">
        <v>3</v>
      </c>
      <c r="Q137" s="88" t="inlineStr">
        <is>
          <t>35 Светотехника</t>
        </is>
      </c>
      <c r="R137" s="88" t="inlineStr">
        <is>
          <t>35.03 Административно-офисное освещение</t>
        </is>
      </c>
      <c r="S137" s="88" t="inlineStr">
        <is>
          <t>35.03.04 Светодиодные панели специального назначения</t>
        </is>
      </c>
      <c r="T137" s="88" t="n"/>
      <c r="U137" s="84" t="inlineStr">
        <is>
          <t>Регулярная</t>
        </is>
      </c>
      <c r="V137" s="84" t="inlineStr">
        <is>
          <t>Luma</t>
        </is>
      </c>
      <c r="W137" s="89" t="inlineStr"/>
      <c r="X137" s="90" t="n">
        <v>2.68</v>
      </c>
      <c r="Y137" s="91" t="n">
        <v>0.020602</v>
      </c>
      <c r="Z137" s="85">
        <f>IF(OR(E137="",K137=""),"",E137*K137)</f>
        <v/>
      </c>
      <c r="AA137" s="85">
        <f>IF(OR(E137="",X137=""),"",X137*E137)</f>
        <v/>
      </c>
      <c r="AB137" s="92">
        <f>IF(OR(E137="",Y137=""),"",E137*Y137)</f>
        <v/>
      </c>
    </row>
    <row r="138" ht="75" customHeight="1" s="127">
      <c r="A138" s="81" t="inlineStr">
        <is>
          <t>LPL-1002-OP-36-4000-40</t>
        </is>
      </c>
      <c r="B138" s="82" t="inlineStr">
        <is>
          <t>Панель светодиодная ДВО-1002 Опал равномерн. 36Вт 4000К 595x595x50 IP40 EKF</t>
        </is>
      </c>
      <c r="C138" s="141" t="inlineStr">
        <is>
          <t>https://cdn.ekfgroup.com/unsafe/fit-in/102x102/center/filters:format(png)/products/5FFB160346970F98D2EA0903D7F157BC.jpg</t>
        </is>
      </c>
      <c r="D138" s="141" t="n"/>
      <c r="E138" s="83" t="n"/>
      <c r="F138" s="84" t="inlineStr">
        <is>
          <t>шт</t>
        </is>
      </c>
      <c r="G138" s="85" t="n">
        <v>8262.42</v>
      </c>
      <c r="H138" s="85" t="n">
        <v>6772.48</v>
      </c>
      <c r="I138" s="85">
        <f>G138-(36 *G138/100)</f>
        <v/>
      </c>
      <c r="J138" s="85">
        <f>G138-(25 *G138/100)</f>
        <v/>
      </c>
      <c r="K138" s="86">
        <f>IF(G138="","",G138*(1-$G$4))</f>
        <v/>
      </c>
      <c r="L138" s="86">
        <f>IF(H138="","",H138*(1-$G$4))</f>
        <v/>
      </c>
      <c r="M138" s="85" t="inlineStr">
        <is>
          <t>Нет</t>
        </is>
      </c>
      <c r="N138" s="87" t="n">
        <v>1</v>
      </c>
      <c r="O138" s="87" t="n">
        <v>1</v>
      </c>
      <c r="P138" s="87" t="n">
        <v>4</v>
      </c>
      <c r="Q138" s="88" t="inlineStr">
        <is>
          <t>35 Светотехника</t>
        </is>
      </c>
      <c r="R138" s="88" t="inlineStr">
        <is>
          <t>35.03 Административно-офисное освещение</t>
        </is>
      </c>
      <c r="S138" s="88" t="inlineStr">
        <is>
          <t>35.03.04 Светодиодные панели специального назначения</t>
        </is>
      </c>
      <c r="T138" s="88" t="n"/>
      <c r="U138" s="84" t="inlineStr">
        <is>
          <t>Регулярная</t>
        </is>
      </c>
      <c r="V138" s="84" t="inlineStr">
        <is>
          <t>Luma</t>
        </is>
      </c>
      <c r="W138" s="89" t="inlineStr"/>
      <c r="X138" s="90" t="n">
        <v>2.4</v>
      </c>
      <c r="Y138" s="91" t="n">
        <v>0.017701</v>
      </c>
      <c r="Z138" s="85">
        <f>IF(OR(E138="",K138=""),"",E138*K138)</f>
        <v/>
      </c>
      <c r="AA138" s="85">
        <f>IF(OR(E138="",X138=""),"",X138*E138)</f>
        <v/>
      </c>
      <c r="AB138" s="92">
        <f>IF(OR(E138="",Y138=""),"",E138*Y138)</f>
        <v/>
      </c>
    </row>
    <row r="139" ht="75" customHeight="1" s="127">
      <c r="A139" s="81" t="inlineStr">
        <is>
          <t>LPL-1002-OP-36-4000-40-A</t>
        </is>
      </c>
      <c r="B139" s="82" t="inlineStr">
        <is>
          <t>Панель светодиодная ДВО-1002 Опал равномерн. 36Вт 4000К 595x595x50 IP40 с БАП EKF</t>
        </is>
      </c>
      <c r="C139" s="141" t="inlineStr">
        <is>
          <t>https://cdn.ekfgroup.com/unsafe/fit-in/102x102/center/filters:format(png)/products/9415DEB57B3DE2CE59695B67F29FDA49.png</t>
        </is>
      </c>
      <c r="D139" s="141" t="n"/>
      <c r="E139" s="83" t="n"/>
      <c r="F139" s="84" t="inlineStr">
        <is>
          <t>шт</t>
        </is>
      </c>
      <c r="G139" s="85" t="n">
        <v>16509.42</v>
      </c>
      <c r="H139" s="85" t="n">
        <v>13532.31</v>
      </c>
      <c r="I139" s="85">
        <f>G139-(36 *G139/100)</f>
        <v/>
      </c>
      <c r="J139" s="85">
        <f>G139-(25 *G139/100)</f>
        <v/>
      </c>
      <c r="K139" s="86">
        <f>IF(G139="","",G139*(1-$G$4))</f>
        <v/>
      </c>
      <c r="L139" s="86">
        <f>IF(H139="","",H139*(1-$G$4))</f>
        <v/>
      </c>
      <c r="M139" s="85" t="inlineStr">
        <is>
          <t>Нет</t>
        </is>
      </c>
      <c r="N139" s="87" t="n">
        <v>1</v>
      </c>
      <c r="O139" s="87" t="n">
        <v>1</v>
      </c>
      <c r="P139" s="87" t="n">
        <v>4</v>
      </c>
      <c r="Q139" s="88" t="inlineStr">
        <is>
          <t>35 Светотехника</t>
        </is>
      </c>
      <c r="R139" s="88" t="inlineStr">
        <is>
          <t>35.03 Административно-офисное освещение</t>
        </is>
      </c>
      <c r="S139" s="88" t="inlineStr">
        <is>
          <t>35.03.04 Светодиодные панели специального назначения</t>
        </is>
      </c>
      <c r="T139" s="88" t="n"/>
      <c r="U139" s="84" t="inlineStr">
        <is>
          <t>Регулярная</t>
        </is>
      </c>
      <c r="V139" s="84" t="inlineStr">
        <is>
          <t>Luma</t>
        </is>
      </c>
      <c r="W139" s="89" t="inlineStr"/>
      <c r="X139" s="90" t="n">
        <v>2.8</v>
      </c>
      <c r="Y139" s="91" t="n">
        <v>0.014161</v>
      </c>
      <c r="Z139" s="85">
        <f>IF(OR(E139="",K139=""),"",E139*K139)</f>
        <v/>
      </c>
      <c r="AA139" s="85">
        <f>IF(OR(E139="",X139=""),"",X139*E139)</f>
        <v/>
      </c>
      <c r="AB139" s="92">
        <f>IF(OR(E139="",Y139=""),"",E139*Y139)</f>
        <v/>
      </c>
    </row>
    <row r="140" ht="75" customHeight="1" s="127">
      <c r="A140" s="81" t="inlineStr">
        <is>
          <t>LPL-1002-OP-36-4000-54</t>
        </is>
      </c>
      <c r="B140" s="82" t="inlineStr">
        <is>
          <t>Панель светодиодная ДВО-1002 Опал равномерн. 36Вт 4000К 595x595x55 IP54 EKF</t>
        </is>
      </c>
      <c r="C140" s="141" t="inlineStr">
        <is>
          <t>https://cdn.ekfgroup.com/unsafe/fit-in/102x102/center/filters:format(png)/products/807AF44578E384F78BB4B2A3DAC71D3C.jpg</t>
        </is>
      </c>
      <c r="D140" s="141" t="n"/>
      <c r="E140" s="83" t="n"/>
      <c r="F140" s="84" t="inlineStr">
        <is>
          <t>шт</t>
        </is>
      </c>
      <c r="G140" s="85" t="n">
        <v>11466.23</v>
      </c>
      <c r="H140" s="85" t="n">
        <v>9398.549999999999</v>
      </c>
      <c r="I140" s="85">
        <f>G140-(36 *G140/100)</f>
        <v/>
      </c>
      <c r="J140" s="85">
        <f>G140-(25 *G140/100)</f>
        <v/>
      </c>
      <c r="K140" s="86">
        <f>IF(G140="","",G140*(1-$G$4))</f>
        <v/>
      </c>
      <c r="L140" s="86">
        <f>IF(H140="","",H140*(1-$G$4))</f>
        <v/>
      </c>
      <c r="M140" s="85" t="inlineStr">
        <is>
          <t>Нет</t>
        </is>
      </c>
      <c r="N140" s="87" t="n">
        <v>3</v>
      </c>
      <c r="O140" s="87" t="n">
        <v>1</v>
      </c>
      <c r="P140" s="87" t="n">
        <v>3</v>
      </c>
      <c r="Q140" s="88" t="inlineStr">
        <is>
          <t>35 Светотехника</t>
        </is>
      </c>
      <c r="R140" s="88" t="inlineStr">
        <is>
          <t>35.03 Административно-офисное освещение</t>
        </is>
      </c>
      <c r="S140" s="88" t="inlineStr">
        <is>
          <t>35.03.04 Светодиодные панели специального назначения</t>
        </is>
      </c>
      <c r="T140" s="88" t="n"/>
      <c r="U140" s="84" t="inlineStr">
        <is>
          <t>Заказная</t>
        </is>
      </c>
      <c r="V140" s="84" t="inlineStr">
        <is>
          <t>Luma</t>
        </is>
      </c>
      <c r="W140" s="89" t="inlineStr"/>
      <c r="X140" s="90" t="n">
        <v>2.8</v>
      </c>
      <c r="Y140" s="91" t="n">
        <v>0.019471</v>
      </c>
      <c r="Z140" s="85">
        <f>IF(OR(E140="",K140=""),"",E140*K140)</f>
        <v/>
      </c>
      <c r="AA140" s="85">
        <f>IF(OR(E140="",X140=""),"",X140*E140)</f>
        <v/>
      </c>
      <c r="AB140" s="92">
        <f>IF(OR(E140="",Y140=""),"",E140*Y140)</f>
        <v/>
      </c>
    </row>
    <row r="141" ht="75" customHeight="1" s="127">
      <c r="A141" s="81" t="inlineStr">
        <is>
          <t>LPL-1002-OP-36-4000-54-A</t>
        </is>
      </c>
      <c r="B141" s="82" t="inlineStr">
        <is>
          <t>Панель светодиодная ДВО-1002 Опал равномерный 36Вт 4000К 595x595x55 IP54 с БАП LUMA EKF</t>
        </is>
      </c>
      <c r="C141" s="141" t="inlineStr">
        <is>
          <t>https://cdn.ekfgroup.com/unsafe/fit-in/102x102/center/filters:format(png)/products/C09AECA9047E7B9C492FF3D42B06C580.png</t>
        </is>
      </c>
      <c r="D141" s="141" t="n"/>
      <c r="E141" s="83" t="n"/>
      <c r="F141" s="84" t="inlineStr">
        <is>
          <t>шт</t>
        </is>
      </c>
      <c r="G141" s="85" t="n">
        <v>17544.61</v>
      </c>
      <c r="H141" s="85" t="n">
        <v>14380.83</v>
      </c>
      <c r="I141" s="85">
        <f>G141-(36 *G141/100)</f>
        <v/>
      </c>
      <c r="J141" s="85">
        <f>G141-(25 *G141/100)</f>
        <v/>
      </c>
      <c r="K141" s="86">
        <f>IF(G141="","",G141*(1-$G$4))</f>
        <v/>
      </c>
      <c r="L141" s="86">
        <f>IF(H141="","",H141*(1-$G$4))</f>
        <v/>
      </c>
      <c r="M141" s="85" t="inlineStr">
        <is>
          <t>Нет</t>
        </is>
      </c>
      <c r="N141" s="87" t="n">
        <v>3</v>
      </c>
      <c r="O141" s="87" t="n">
        <v>1</v>
      </c>
      <c r="P141" s="87" t="n">
        <v>3</v>
      </c>
      <c r="Q141" s="88" t="inlineStr">
        <is>
          <t>35 Светотехника</t>
        </is>
      </c>
      <c r="R141" s="88" t="inlineStr">
        <is>
          <t>35.03 Административно-офисное освещение</t>
        </is>
      </c>
      <c r="S141" s="88" t="inlineStr">
        <is>
          <t>35.03.04 Светодиодные панели специального назначения</t>
        </is>
      </c>
      <c r="T141" s="88" t="n"/>
      <c r="U141" s="84" t="inlineStr">
        <is>
          <t>Заказная</t>
        </is>
      </c>
      <c r="V141" s="84" t="inlineStr">
        <is>
          <t>Luma</t>
        </is>
      </c>
      <c r="W141" s="89" t="inlineStr"/>
      <c r="X141" s="90" t="n">
        <v>2.8</v>
      </c>
      <c r="Y141" s="91" t="n">
        <v>0.019471</v>
      </c>
      <c r="Z141" s="85">
        <f>IF(OR(E141="",K141=""),"",E141*K141)</f>
        <v/>
      </c>
      <c r="AA141" s="85">
        <f>IF(OR(E141="",X141=""),"",X141*E141)</f>
        <v/>
      </c>
      <c r="AB141" s="92">
        <f>IF(OR(E141="",Y141=""),"",E141*Y141)</f>
        <v/>
      </c>
    </row>
    <row r="142" ht="75" customHeight="1" s="127">
      <c r="A142" s="81" t="inlineStr">
        <is>
          <t>LPL-1002-Z-36-4000-40</t>
        </is>
      </c>
      <c r="B142" s="82" t="inlineStr">
        <is>
          <t>Панель светодиодная ДВО-1002 Призма 36Вт 4000К 595x595x40 IP40 EKF</t>
        </is>
      </c>
      <c r="C142" s="141" t="inlineStr">
        <is>
          <t>https://cdn.ekfgroup.com/unsafe/fit-in/102x102/center/filters:format(png)/products/392DB019E8C5E99B449FEE6E82588990.jpg</t>
        </is>
      </c>
      <c r="D142" s="141" t="n"/>
      <c r="E142" s="83" t="n"/>
      <c r="F142" s="84" t="inlineStr">
        <is>
          <t>шт</t>
        </is>
      </c>
      <c r="G142" s="85" t="n">
        <v>7082.07</v>
      </c>
      <c r="H142" s="85" t="n">
        <v>5804.98</v>
      </c>
      <c r="I142" s="85">
        <f>G142-(36 *G142/100)</f>
        <v/>
      </c>
      <c r="J142" s="85">
        <f>G142-(25 *G142/100)</f>
        <v/>
      </c>
      <c r="K142" s="86">
        <f>IF(G142="","",G142*(1-$G$4))</f>
        <v/>
      </c>
      <c r="L142" s="86">
        <f>IF(H142="","",H142*(1-$G$4))</f>
        <v/>
      </c>
      <c r="M142" s="85" t="inlineStr">
        <is>
          <t>Нет</t>
        </is>
      </c>
      <c r="N142" s="87" t="n">
        <v>1</v>
      </c>
      <c r="O142" s="87" t="n">
        <v>1</v>
      </c>
      <c r="P142" s="87" t="n">
        <v>5</v>
      </c>
      <c r="Q142" s="88" t="inlineStr">
        <is>
          <t>35 Светотехника</t>
        </is>
      </c>
      <c r="R142" s="88" t="inlineStr">
        <is>
          <t>35.03 Административно-офисное освещение</t>
        </is>
      </c>
      <c r="S142" s="88" t="inlineStr">
        <is>
          <t>35.03.04 Светодиодные панели специального назначения</t>
        </is>
      </c>
      <c r="T142" s="88" t="n"/>
      <c r="U142" s="84" t="inlineStr">
        <is>
          <t>Регулярная</t>
        </is>
      </c>
      <c r="V142" s="84" t="inlineStr">
        <is>
          <t>Luma</t>
        </is>
      </c>
      <c r="W142" s="89" t="inlineStr"/>
      <c r="X142" s="90" t="n">
        <v>2.4</v>
      </c>
      <c r="Y142" s="91" t="n">
        <v>0.014161</v>
      </c>
      <c r="Z142" s="85">
        <f>IF(OR(E142="",K142=""),"",E142*K142)</f>
        <v/>
      </c>
      <c r="AA142" s="85">
        <f>IF(OR(E142="",X142=""),"",X142*E142)</f>
        <v/>
      </c>
      <c r="AB142" s="92">
        <f>IF(OR(E142="",Y142=""),"",E142*Y142)</f>
        <v/>
      </c>
    </row>
    <row r="143" ht="75" customHeight="1" s="127">
      <c r="A143" s="81" t="inlineStr">
        <is>
          <t>LPL-1002-Z-36-6500-40</t>
        </is>
      </c>
      <c r="B143" s="82" t="inlineStr">
        <is>
          <t>Панель светодиодная ДВО-1002 Призма 36Вт 6500К 595x595x40 IP40 EKF</t>
        </is>
      </c>
      <c r="C143" s="141" t="inlineStr">
        <is>
          <t>https://cdn.ekfgroup.com/unsafe/fit-in/102x102/center/filters:format(png)/products/392DB019E8C5E99B449FEE6E82588990.jpg</t>
        </is>
      </c>
      <c r="D143" s="141" t="n"/>
      <c r="E143" s="83" t="n"/>
      <c r="F143" s="84" t="inlineStr">
        <is>
          <t>шт</t>
        </is>
      </c>
      <c r="G143" s="85" t="n">
        <v>7082.07</v>
      </c>
      <c r="H143" s="85" t="n">
        <v>5804.98</v>
      </c>
      <c r="I143" s="85">
        <f>G143-(36 *G143/100)</f>
        <v/>
      </c>
      <c r="J143" s="85">
        <f>G143-(25 *G143/100)</f>
        <v/>
      </c>
      <c r="K143" s="86">
        <f>IF(G143="","",G143*(1-$G$4))</f>
        <v/>
      </c>
      <c r="L143" s="86">
        <f>IF(H143="","",H143*(1-$G$4))</f>
        <v/>
      </c>
      <c r="M143" s="85" t="inlineStr">
        <is>
          <t>Нет</t>
        </is>
      </c>
      <c r="N143" s="87" t="n">
        <v>1</v>
      </c>
      <c r="O143" s="87" t="n">
        <v>1</v>
      </c>
      <c r="P143" s="87" t="n">
        <v>5</v>
      </c>
      <c r="Q143" s="88" t="inlineStr">
        <is>
          <t>35 Светотехника</t>
        </is>
      </c>
      <c r="R143" s="88" t="inlineStr">
        <is>
          <t>35.03 Административно-офисное освещение</t>
        </is>
      </c>
      <c r="S143" s="88" t="inlineStr">
        <is>
          <t>35.03.04 Светодиодные панели специального назначения</t>
        </is>
      </c>
      <c r="T143" s="88" t="n"/>
      <c r="U143" s="84" t="inlineStr">
        <is>
          <t>Регулярная</t>
        </is>
      </c>
      <c r="V143" s="84" t="inlineStr">
        <is>
          <t>Luma</t>
        </is>
      </c>
      <c r="W143" s="89" t="inlineStr"/>
      <c r="X143" s="90" t="n">
        <v>2.4</v>
      </c>
      <c r="Y143" s="91" t="n">
        <v>0.014161</v>
      </c>
      <c r="Z143" s="85">
        <f>IF(OR(E143="",K143=""),"",E143*K143)</f>
        <v/>
      </c>
      <c r="AA143" s="85">
        <f>IF(OR(E143="",X143=""),"",X143*E143)</f>
        <v/>
      </c>
      <c r="AB143" s="92">
        <f>IF(OR(E143="",Y143=""),"",E143*Y143)</f>
        <v/>
      </c>
    </row>
    <row r="144" ht="75" customHeight="1" s="127">
      <c r="A144" s="81" t="inlineStr">
        <is>
          <t>LPL-1002-GP-36-4000-54</t>
        </is>
      </c>
      <c r="B144" s="82" t="inlineStr">
        <is>
          <t>Панель светодиодная ДВО-1002 Стекло матовое 36Вт 4000К 595x595x55 IP54 EKF</t>
        </is>
      </c>
      <c r="C144" s="141" t="inlineStr">
        <is>
          <t>https://cdn.ekfgroup.com/unsafe/fit-in/102x102/center/filters:format(png)/products/43A289BC349A3833262EAE5CFB721245.jpg</t>
        </is>
      </c>
      <c r="D144" s="141" t="n"/>
      <c r="E144" s="83" t="n"/>
      <c r="F144" s="84" t="inlineStr">
        <is>
          <t>шт</t>
        </is>
      </c>
      <c r="G144" s="85" t="n">
        <v>14841.44</v>
      </c>
      <c r="H144" s="85" t="n">
        <v>12165.11</v>
      </c>
      <c r="I144" s="85">
        <f>G144-(36 *G144/100)</f>
        <v/>
      </c>
      <c r="J144" s="85">
        <f>G144-(25 *G144/100)</f>
        <v/>
      </c>
      <c r="K144" s="86">
        <f>IF(G144="","",G144*(1-$G$4))</f>
        <v/>
      </c>
      <c r="L144" s="86">
        <f>IF(H144="","",H144*(1-$G$4))</f>
        <v/>
      </c>
      <c r="M144" s="85" t="inlineStr">
        <is>
          <t>Нет</t>
        </is>
      </c>
      <c r="N144" s="87" t="n">
        <v>5</v>
      </c>
      <c r="O144" s="87" t="n">
        <v>1</v>
      </c>
      <c r="P144" s="87" t="n">
        <v>5</v>
      </c>
      <c r="Q144" s="88" t="inlineStr">
        <is>
          <t>35 Светотехника</t>
        </is>
      </c>
      <c r="R144" s="88" t="inlineStr">
        <is>
          <t>35.03 Административно-офисное освещение</t>
        </is>
      </c>
      <c r="S144" s="88" t="inlineStr">
        <is>
          <t>35.03.04 Светодиодные панели специального назначения</t>
        </is>
      </c>
      <c r="T144" s="88" t="n"/>
      <c r="U144" s="84" t="inlineStr">
        <is>
          <t>Заказная</t>
        </is>
      </c>
      <c r="V144" s="84" t="inlineStr">
        <is>
          <t>Luma</t>
        </is>
      </c>
      <c r="W144" s="89" t="inlineStr"/>
      <c r="X144" s="90" t="n">
        <v>4.6</v>
      </c>
      <c r="Y144" s="91" t="n">
        <v>0.019471</v>
      </c>
      <c r="Z144" s="85">
        <f>IF(OR(E144="",K144=""),"",E144*K144)</f>
        <v/>
      </c>
      <c r="AA144" s="85">
        <f>IF(OR(E144="",X144=""),"",X144*E144)</f>
        <v/>
      </c>
      <c r="AB144" s="92">
        <f>IF(OR(E144="",Y144=""),"",E144*Y144)</f>
        <v/>
      </c>
    </row>
    <row r="145" ht="75" customHeight="1" s="127">
      <c r="A145" s="81" t="inlineStr">
        <is>
          <t>LPL-1003-O-45-4000-40</t>
        </is>
      </c>
      <c r="B145" s="82" t="inlineStr">
        <is>
          <t>Панель светодиодная ДВО-1003 Опал 45Вт 4000К 595x595x40 IP40 EKF</t>
        </is>
      </c>
      <c r="C145" s="141" t="inlineStr">
        <is>
          <t>https://cdn.ekfgroup.com/unsafe/fit-in/102x102/center/filters:format(png)/products/9415DEB57B3DE2CE59695B67F29FDA49.png</t>
        </is>
      </c>
      <c r="D145" s="141" t="n"/>
      <c r="E145" s="83" t="n"/>
      <c r="F145" s="84" t="inlineStr">
        <is>
          <t>шт</t>
        </is>
      </c>
      <c r="G145" s="85" t="n">
        <v>7925.19</v>
      </c>
      <c r="H145" s="85" t="n">
        <v>6496.06</v>
      </c>
      <c r="I145" s="85">
        <f>G145-(36 *G145/100)</f>
        <v/>
      </c>
      <c r="J145" s="85">
        <f>G145-(25 *G145/100)</f>
        <v/>
      </c>
      <c r="K145" s="86">
        <f>IF(G145="","",G145*(1-$G$4))</f>
        <v/>
      </c>
      <c r="L145" s="86">
        <f>IF(H145="","",H145*(1-$G$4))</f>
        <v/>
      </c>
      <c r="M145" s="85" t="inlineStr">
        <is>
          <t>Нет</t>
        </is>
      </c>
      <c r="N145" s="87" t="n">
        <v>5</v>
      </c>
      <c r="O145" s="87" t="n">
        <v>1</v>
      </c>
      <c r="P145" s="87" t="n">
        <v>5</v>
      </c>
      <c r="Q145" s="88" t="inlineStr">
        <is>
          <t>35 Светотехника</t>
        </is>
      </c>
      <c r="R145" s="88" t="inlineStr">
        <is>
          <t>35.03 Административно-офисное освещение</t>
        </is>
      </c>
      <c r="S145" s="88" t="inlineStr">
        <is>
          <t>35.03.04 Светодиодные панели специального назначения</t>
        </is>
      </c>
      <c r="T145" s="88" t="n"/>
      <c r="U145" s="84" t="inlineStr">
        <is>
          <t>Заказная</t>
        </is>
      </c>
      <c r="V145" s="84" t="inlineStr">
        <is>
          <t>Luma</t>
        </is>
      </c>
      <c r="W145" s="89" t="inlineStr"/>
      <c r="X145" s="90" t="n">
        <v>2.4</v>
      </c>
      <c r="Y145" s="91" t="n">
        <v>0.014161</v>
      </c>
      <c r="Z145" s="85">
        <f>IF(OR(E145="",K145=""),"",E145*K145)</f>
        <v/>
      </c>
      <c r="AA145" s="85">
        <f>IF(OR(E145="",X145=""),"",X145*E145)</f>
        <v/>
      </c>
      <c r="AB145" s="92">
        <f>IF(OR(E145="",Y145=""),"",E145*Y145)</f>
        <v/>
      </c>
    </row>
    <row r="146" ht="75" customHeight="1" s="127">
      <c r="A146" s="81" t="inlineStr">
        <is>
          <t>LPL-1003-O-45-6500-40</t>
        </is>
      </c>
      <c r="B146" s="82" t="inlineStr">
        <is>
          <t>Панель светодиодная ДВО-1003 Опал 45Вт 6500К 595x595x40 IP40 EKF</t>
        </is>
      </c>
      <c r="C146" s="141" t="inlineStr">
        <is>
          <t>https://cdn.ekfgroup.com/unsafe/fit-in/102x102/center/filters:format(png)/products/9415DEB57B3DE2CE59695B67F29FDA49.png</t>
        </is>
      </c>
      <c r="D146" s="141" t="n"/>
      <c r="E146" s="83" t="n"/>
      <c r="F146" s="84" t="inlineStr">
        <is>
          <t>шт</t>
        </is>
      </c>
      <c r="G146" s="85" t="n">
        <v>7769.8</v>
      </c>
      <c r="H146" s="85" t="n">
        <v>6368.69</v>
      </c>
      <c r="I146" s="85">
        <f>G146-(36 *G146/100)</f>
        <v/>
      </c>
      <c r="J146" s="85">
        <f>G146-(25 *G146/100)</f>
        <v/>
      </c>
      <c r="K146" s="86">
        <f>IF(G146="","",G146*(1-$G$4))</f>
        <v/>
      </c>
      <c r="L146" s="86">
        <f>IF(H146="","",H146*(1-$G$4))</f>
        <v/>
      </c>
      <c r="M146" s="85" t="inlineStr">
        <is>
          <t>Нет</t>
        </is>
      </c>
      <c r="N146" s="87" t="n">
        <v>5</v>
      </c>
      <c r="O146" s="87" t="n">
        <v>1</v>
      </c>
      <c r="P146" s="87" t="n">
        <v>5</v>
      </c>
      <c r="Q146" s="88" t="inlineStr">
        <is>
          <t>35 Светотехника</t>
        </is>
      </c>
      <c r="R146" s="88" t="inlineStr">
        <is>
          <t>35.03 Административно-офисное освещение</t>
        </is>
      </c>
      <c r="S146" s="88" t="inlineStr">
        <is>
          <t>35.03.04 Светодиодные панели специального назначения</t>
        </is>
      </c>
      <c r="T146" s="88" t="n"/>
      <c r="U146" s="84" t="inlineStr">
        <is>
          <t>Заказная</t>
        </is>
      </c>
      <c r="V146" s="84" t="inlineStr">
        <is>
          <t>Luma</t>
        </is>
      </c>
      <c r="W146" s="89" t="inlineStr"/>
      <c r="X146" s="90" t="n">
        <v>2.4</v>
      </c>
      <c r="Y146" s="91" t="n">
        <v>0.014161</v>
      </c>
      <c r="Z146" s="85">
        <f>IF(OR(E146="",K146=""),"",E146*K146)</f>
        <v/>
      </c>
      <c r="AA146" s="85">
        <f>IF(OR(E146="",X146=""),"",X146*E146)</f>
        <v/>
      </c>
      <c r="AB146" s="92">
        <f>IF(OR(E146="",Y146=""),"",E146*Y146)</f>
        <v/>
      </c>
    </row>
    <row r="147" ht="75" customHeight="1" s="127">
      <c r="A147" s="81" t="inlineStr">
        <is>
          <t>LPL-1003-Z-45-4000-40</t>
        </is>
      </c>
      <c r="B147" s="82" t="inlineStr">
        <is>
          <t>Панель светодиодная ДВО-1003 Призма 45Вт 4000К 595x595x40 IP40 EKF</t>
        </is>
      </c>
      <c r="C147" s="141" t="inlineStr">
        <is>
          <t>https://cdn.ekfgroup.com/unsafe/fit-in/102x102/center/filters:format(png)/products/9415DEB57B3DE2CE59695B67F29FDA49.png</t>
        </is>
      </c>
      <c r="D147" s="141" t="n"/>
      <c r="E147" s="83" t="n"/>
      <c r="F147" s="84" t="inlineStr">
        <is>
          <t>шт</t>
        </is>
      </c>
      <c r="G147" s="85" t="n">
        <v>7769.8</v>
      </c>
      <c r="H147" s="85" t="n">
        <v>6368.69</v>
      </c>
      <c r="I147" s="85">
        <f>G147-(36 *G147/100)</f>
        <v/>
      </c>
      <c r="J147" s="85">
        <f>G147-(25 *G147/100)</f>
        <v/>
      </c>
      <c r="K147" s="86">
        <f>IF(G147="","",G147*(1-$G$4))</f>
        <v/>
      </c>
      <c r="L147" s="86">
        <f>IF(H147="","",H147*(1-$G$4))</f>
        <v/>
      </c>
      <c r="M147" s="85" t="inlineStr">
        <is>
          <t>Нет</t>
        </is>
      </c>
      <c r="N147" s="87" t="n">
        <v>5</v>
      </c>
      <c r="O147" s="87" t="n">
        <v>1</v>
      </c>
      <c r="P147" s="87" t="n">
        <v>5</v>
      </c>
      <c r="Q147" s="88" t="inlineStr">
        <is>
          <t>35 Светотехника</t>
        </is>
      </c>
      <c r="R147" s="88" t="inlineStr">
        <is>
          <t>35.03 Административно-офисное освещение</t>
        </is>
      </c>
      <c r="S147" s="88" t="inlineStr">
        <is>
          <t>35.03.04 Светодиодные панели специального назначения</t>
        </is>
      </c>
      <c r="T147" s="88" t="n"/>
      <c r="U147" s="84" t="inlineStr">
        <is>
          <t>Заказная</t>
        </is>
      </c>
      <c r="V147" s="84" t="inlineStr">
        <is>
          <t>Luma</t>
        </is>
      </c>
      <c r="W147" s="89" t="inlineStr"/>
      <c r="X147" s="90" t="n">
        <v>2.4</v>
      </c>
      <c r="Y147" s="91" t="n">
        <v>0.014161</v>
      </c>
      <c r="Z147" s="85">
        <f>IF(OR(E147="",K147=""),"",E147*K147)</f>
        <v/>
      </c>
      <c r="AA147" s="85">
        <f>IF(OR(E147="",X147=""),"",X147*E147)</f>
        <v/>
      </c>
      <c r="AB147" s="92">
        <f>IF(OR(E147="",Y147=""),"",E147*Y147)</f>
        <v/>
      </c>
    </row>
    <row r="148" ht="75" customHeight="1" s="127">
      <c r="A148" s="81" t="inlineStr">
        <is>
          <t>LPL-1003-Z-45-6500-40</t>
        </is>
      </c>
      <c r="B148" s="82" t="inlineStr">
        <is>
          <t>Панель светодиодная ДВО-1003 Призма 45Вт 6500К 595x595x40 IP40 EKF</t>
        </is>
      </c>
      <c r="C148" s="141" t="inlineStr">
        <is>
          <t>https://cdn.ekfgroup.com/unsafe/fit-in/102x102/center/filters:format(png)/products/9415DEB57B3DE2CE59695B67F29FDA49.png</t>
        </is>
      </c>
      <c r="D148" s="141" t="n"/>
      <c r="E148" s="83" t="n"/>
      <c r="F148" s="84" t="inlineStr">
        <is>
          <t>шт</t>
        </is>
      </c>
      <c r="G148" s="85" t="n">
        <v>7769.8</v>
      </c>
      <c r="H148" s="85" t="n">
        <v>6368.69</v>
      </c>
      <c r="I148" s="85">
        <f>G148-(36 *G148/100)</f>
        <v/>
      </c>
      <c r="J148" s="85">
        <f>G148-(25 *G148/100)</f>
        <v/>
      </c>
      <c r="K148" s="86">
        <f>IF(G148="","",G148*(1-$G$4))</f>
        <v/>
      </c>
      <c r="L148" s="86">
        <f>IF(H148="","",H148*(1-$G$4))</f>
        <v/>
      </c>
      <c r="M148" s="85" t="inlineStr">
        <is>
          <t>Нет</t>
        </is>
      </c>
      <c r="N148" s="87" t="n">
        <v>5</v>
      </c>
      <c r="O148" s="87" t="n">
        <v>1</v>
      </c>
      <c r="P148" s="87" t="n">
        <v>5</v>
      </c>
      <c r="Q148" s="88" t="inlineStr">
        <is>
          <t>35 Светотехника</t>
        </is>
      </c>
      <c r="R148" s="88" t="inlineStr">
        <is>
          <t>35.03 Административно-офисное освещение</t>
        </is>
      </c>
      <c r="S148" s="88" t="inlineStr">
        <is>
          <t>35.03.04 Светодиодные панели специального назначения</t>
        </is>
      </c>
      <c r="T148" s="88" t="n"/>
      <c r="U148" s="84" t="inlineStr">
        <is>
          <t>Заказная</t>
        </is>
      </c>
      <c r="V148" s="84" t="inlineStr">
        <is>
          <t>Luma</t>
        </is>
      </c>
      <c r="W148" s="89" t="inlineStr"/>
      <c r="X148" s="90" t="n">
        <v>2.4</v>
      </c>
      <c r="Y148" s="91" t="n">
        <v>0.014161</v>
      </c>
      <c r="Z148" s="85">
        <f>IF(OR(E148="",K148=""),"",E148*K148)</f>
        <v/>
      </c>
      <c r="AA148" s="85">
        <f>IF(OR(E148="",X148=""),"",X148*E148)</f>
        <v/>
      </c>
      <c r="AB148" s="92">
        <f>IF(OR(E148="",Y148=""),"",E148*Y148)</f>
        <v/>
      </c>
    </row>
    <row r="149" ht="75" customHeight="1" s="127">
      <c r="A149" s="81" t="inlineStr">
        <is>
          <t>LPL-1004-O-36-4000-40</t>
        </is>
      </c>
      <c r="B149" s="82" t="inlineStr">
        <is>
          <t>Панель светодиодная ДВО-1004 Опал 36Вт 4000К 590x590x40 Грильято IP40 EKF</t>
        </is>
      </c>
      <c r="C149" s="141" t="inlineStr">
        <is>
          <t>https://cdn.ekfgroup.com/unsafe/fit-in/102x102/center/filters:format(png)/products/9415DEB57B3DE2CE59695B67F29FDA49.png</t>
        </is>
      </c>
      <c r="D149" s="141" t="n"/>
      <c r="E149" s="83" t="n"/>
      <c r="F149" s="84" t="inlineStr">
        <is>
          <t>шт</t>
        </is>
      </c>
      <c r="G149" s="85" t="n">
        <v>7822.63</v>
      </c>
      <c r="H149" s="85" t="n">
        <v>6411.99</v>
      </c>
      <c r="I149" s="85">
        <f>G149-(36 *G149/100)</f>
        <v/>
      </c>
      <c r="J149" s="85">
        <f>G149-(25 *G149/100)</f>
        <v/>
      </c>
      <c r="K149" s="86">
        <f>IF(G149="","",G149*(1-$G$4))</f>
        <v/>
      </c>
      <c r="L149" s="86">
        <f>IF(H149="","",H149*(1-$G$4))</f>
        <v/>
      </c>
      <c r="M149" s="85" t="inlineStr">
        <is>
          <t>Нет</t>
        </is>
      </c>
      <c r="N149" s="87" t="n">
        <v>5</v>
      </c>
      <c r="O149" s="87" t="n">
        <v>1</v>
      </c>
      <c r="P149" s="87" t="n">
        <v>5</v>
      </c>
      <c r="Q149" s="88" t="inlineStr">
        <is>
          <t>35 Светотехника</t>
        </is>
      </c>
      <c r="R149" s="88" t="inlineStr">
        <is>
          <t>35.03 Административно-офисное освещение</t>
        </is>
      </c>
      <c r="S149" s="88" t="inlineStr">
        <is>
          <t>35.03.04 Светодиодные панели специального назначения</t>
        </is>
      </c>
      <c r="T149" s="88" t="n"/>
      <c r="U149" s="84" t="inlineStr">
        <is>
          <t>Заказная</t>
        </is>
      </c>
      <c r="V149" s="84" t="inlineStr">
        <is>
          <t>Luma</t>
        </is>
      </c>
      <c r="W149" s="89" t="inlineStr"/>
      <c r="X149" s="90" t="n">
        <v>2.295</v>
      </c>
      <c r="Y149" s="91" t="n">
        <v>0.01507</v>
      </c>
      <c r="Z149" s="85">
        <f>IF(OR(E149="",K149=""),"",E149*K149)</f>
        <v/>
      </c>
      <c r="AA149" s="85">
        <f>IF(OR(E149="",X149=""),"",X149*E149)</f>
        <v/>
      </c>
      <c r="AB149" s="92">
        <f>IF(OR(E149="",Y149=""),"",E149*Y149)</f>
        <v/>
      </c>
    </row>
    <row r="150" ht="75" customHeight="1" s="127">
      <c r="A150" s="81" t="inlineStr">
        <is>
          <t>LPL-1004-O-36-6500-40</t>
        </is>
      </c>
      <c r="B150" s="82" t="inlineStr">
        <is>
          <t>Панель светодиодная ДВО-1004 Опал 36Вт 6500К 590x590x40 Грильято IP40 EKF</t>
        </is>
      </c>
      <c r="C150" s="141" t="inlineStr">
        <is>
          <t>https://cdn.ekfgroup.com/unsafe/fit-in/102x102/center/filters:format(png)/products/9415DEB57B3DE2CE59695B67F29FDA49.png</t>
        </is>
      </c>
      <c r="D150" s="141" t="n"/>
      <c r="E150" s="83" t="n"/>
      <c r="F150" s="84" t="inlineStr">
        <is>
          <t>шт</t>
        </is>
      </c>
      <c r="G150" s="85" t="n">
        <v>7108.55</v>
      </c>
      <c r="H150" s="85" t="n">
        <v>5826.68</v>
      </c>
      <c r="I150" s="85">
        <f>G150-(36 *G150/100)</f>
        <v/>
      </c>
      <c r="J150" s="85">
        <f>G150-(25 *G150/100)</f>
        <v/>
      </c>
      <c r="K150" s="86">
        <f>IF(G150="","",G150*(1-$G$4))</f>
        <v/>
      </c>
      <c r="L150" s="86">
        <f>IF(H150="","",H150*(1-$G$4))</f>
        <v/>
      </c>
      <c r="M150" s="85" t="inlineStr">
        <is>
          <t>Нет</t>
        </is>
      </c>
      <c r="N150" s="87" t="n">
        <v>5</v>
      </c>
      <c r="O150" s="87" t="n">
        <v>1</v>
      </c>
      <c r="P150" s="87" t="n">
        <v>5</v>
      </c>
      <c r="Q150" s="88" t="inlineStr">
        <is>
          <t>35 Светотехника</t>
        </is>
      </c>
      <c r="R150" s="88" t="inlineStr">
        <is>
          <t>35.03 Административно-офисное освещение</t>
        </is>
      </c>
      <c r="S150" s="88" t="inlineStr">
        <is>
          <t>35.03.04 Светодиодные панели специального назначения</t>
        </is>
      </c>
      <c r="T150" s="88" t="n"/>
      <c r="U150" s="84" t="inlineStr">
        <is>
          <t>Заказная</t>
        </is>
      </c>
      <c r="V150" s="84" t="inlineStr">
        <is>
          <t>Luma</t>
        </is>
      </c>
      <c r="W150" s="89" t="inlineStr"/>
      <c r="X150" s="90" t="n">
        <v>2.3</v>
      </c>
      <c r="Y150" s="91" t="n">
        <v>0.013924</v>
      </c>
      <c r="Z150" s="85">
        <f>IF(OR(E150="",K150=""),"",E150*K150)</f>
        <v/>
      </c>
      <c r="AA150" s="85">
        <f>IF(OR(E150="",X150=""),"",X150*E150)</f>
        <v/>
      </c>
      <c r="AB150" s="92">
        <f>IF(OR(E150="",Y150=""),"",E150*Y150)</f>
        <v/>
      </c>
    </row>
    <row r="151" ht="75" customHeight="1" s="127">
      <c r="A151" s="81" t="inlineStr">
        <is>
          <t>LPL-1004-Z-36-4000-40</t>
        </is>
      </c>
      <c r="B151" s="82" t="inlineStr">
        <is>
          <t>Панель светодиодная ДВО-1004 Призма 36Вт 4000К 590x590x40 Грильято IP40 EKF</t>
        </is>
      </c>
      <c r="C151" s="141" t="inlineStr">
        <is>
          <t>https://cdn.ekfgroup.com/unsafe/fit-in/102x102/center/filters:format(png)/products/9415DEB57B3DE2CE59695B67F29FDA49.png</t>
        </is>
      </c>
      <c r="D151" s="141" t="n"/>
      <c r="E151" s="83" t="n"/>
      <c r="F151" s="84" t="inlineStr">
        <is>
          <t>шт</t>
        </is>
      </c>
      <c r="G151" s="85" t="n">
        <v>7250.72</v>
      </c>
      <c r="H151" s="85" t="n">
        <v>5943.21</v>
      </c>
      <c r="I151" s="85">
        <f>G151-(36 *G151/100)</f>
        <v/>
      </c>
      <c r="J151" s="85">
        <f>G151-(25 *G151/100)</f>
        <v/>
      </c>
      <c r="K151" s="86">
        <f>IF(G151="","",G151*(1-$G$4))</f>
        <v/>
      </c>
      <c r="L151" s="86">
        <f>IF(H151="","",H151*(1-$G$4))</f>
        <v/>
      </c>
      <c r="M151" s="85" t="inlineStr">
        <is>
          <t>Нет</t>
        </is>
      </c>
      <c r="N151" s="87" t="n">
        <v>5</v>
      </c>
      <c r="O151" s="87" t="n">
        <v>1</v>
      </c>
      <c r="P151" s="87" t="n">
        <v>5</v>
      </c>
      <c r="Q151" s="88" t="inlineStr">
        <is>
          <t>35 Светотехника</t>
        </is>
      </c>
      <c r="R151" s="88" t="inlineStr">
        <is>
          <t>35.03 Административно-офисное освещение</t>
        </is>
      </c>
      <c r="S151" s="88" t="inlineStr">
        <is>
          <t>35.03.04 Светодиодные панели специального назначения</t>
        </is>
      </c>
      <c r="T151" s="88" t="n"/>
      <c r="U151" s="84" t="inlineStr">
        <is>
          <t>Заказная</t>
        </is>
      </c>
      <c r="V151" s="84" t="inlineStr">
        <is>
          <t>Luma</t>
        </is>
      </c>
      <c r="W151" s="89" t="inlineStr"/>
      <c r="X151" s="90" t="n">
        <v>2.3</v>
      </c>
      <c r="Y151" s="91" t="n">
        <v>0.013924</v>
      </c>
      <c r="Z151" s="85">
        <f>IF(OR(E151="",K151=""),"",E151*K151)</f>
        <v/>
      </c>
      <c r="AA151" s="85">
        <f>IF(OR(E151="",X151=""),"",X151*E151)</f>
        <v/>
      </c>
      <c r="AB151" s="92">
        <f>IF(OR(E151="",Y151=""),"",E151*Y151)</f>
        <v/>
      </c>
    </row>
    <row r="152" ht="75" customHeight="1" s="127">
      <c r="A152" s="81" t="inlineStr">
        <is>
          <t>LPL-1004-Z-36-6500-40</t>
        </is>
      </c>
      <c r="B152" s="82" t="inlineStr">
        <is>
          <t>Панель светодиодная ДВО-1004 Призма 36Вт 6500К 590x590x40 Грильято IP40 EKF</t>
        </is>
      </c>
      <c r="C152" s="141" t="inlineStr">
        <is>
          <t>https://cdn.ekfgroup.com/unsafe/fit-in/102x102/center/filters:format(png)/products/9415DEB57B3DE2CE59695B67F29FDA49.png</t>
        </is>
      </c>
      <c r="D152" s="141" t="n"/>
      <c r="E152" s="83" t="n"/>
      <c r="F152" s="84" t="inlineStr">
        <is>
          <t>шт</t>
        </is>
      </c>
      <c r="G152" s="85" t="n">
        <v>7250.72</v>
      </c>
      <c r="H152" s="85" t="n">
        <v>5943.21</v>
      </c>
      <c r="I152" s="85">
        <f>G152-(36 *G152/100)</f>
        <v/>
      </c>
      <c r="J152" s="85">
        <f>G152-(25 *G152/100)</f>
        <v/>
      </c>
      <c r="K152" s="86">
        <f>IF(G152="","",G152*(1-$G$4))</f>
        <v/>
      </c>
      <c r="L152" s="86">
        <f>IF(H152="","",H152*(1-$G$4))</f>
        <v/>
      </c>
      <c r="M152" s="85" t="inlineStr">
        <is>
          <t>Нет</t>
        </is>
      </c>
      <c r="N152" s="87" t="n">
        <v>5</v>
      </c>
      <c r="O152" s="87" t="n">
        <v>1</v>
      </c>
      <c r="P152" s="87" t="n">
        <v>5</v>
      </c>
      <c r="Q152" s="88" t="inlineStr">
        <is>
          <t>35 Светотехника</t>
        </is>
      </c>
      <c r="R152" s="88" t="inlineStr">
        <is>
          <t>35.03 Административно-офисное освещение</t>
        </is>
      </c>
      <c r="S152" s="88" t="inlineStr">
        <is>
          <t>35.03.04 Светодиодные панели специального назначения</t>
        </is>
      </c>
      <c r="T152" s="88" t="n"/>
      <c r="U152" s="84" t="inlineStr">
        <is>
          <t>Заказная</t>
        </is>
      </c>
      <c r="V152" s="84" t="inlineStr">
        <is>
          <t>Luma</t>
        </is>
      </c>
      <c r="W152" s="89" t="inlineStr"/>
      <c r="X152" s="90" t="n">
        <v>2.3</v>
      </c>
      <c r="Y152" s="91" t="n">
        <v>0.013924</v>
      </c>
      <c r="Z152" s="85">
        <f>IF(OR(E152="",K152=""),"",E152*K152)</f>
        <v/>
      </c>
      <c r="AA152" s="85">
        <f>IF(OR(E152="",X152=""),"",X152*E152)</f>
        <v/>
      </c>
      <c r="AB152" s="92">
        <f>IF(OR(E152="",Y152=""),"",E152*Y152)</f>
        <v/>
      </c>
    </row>
    <row r="153" ht="75" customHeight="1" s="127">
      <c r="A153" s="81" t="inlineStr">
        <is>
          <t>LPL-1005-O-36-4000-40</t>
        </is>
      </c>
      <c r="B153" s="82" t="inlineStr">
        <is>
          <t>Панель светодиодная ДВО-1005 Опал 36Вт 4000К 1195x180x40 IP40 EKF</t>
        </is>
      </c>
      <c r="C153" s="141" t="inlineStr">
        <is>
          <t>https://cdn.ekfgroup.com/unsafe/fit-in/102x102/center/filters:format(png)/products/12BE244EE94518EF28F05F6C79F1CD20.jpg</t>
        </is>
      </c>
      <c r="D153" s="141" t="n"/>
      <c r="E153" s="83" t="n"/>
      <c r="F153" s="84" t="inlineStr">
        <is>
          <t>шт</t>
        </is>
      </c>
      <c r="G153" s="85" t="n">
        <v>7082.07</v>
      </c>
      <c r="H153" s="85" t="n">
        <v>5804.98</v>
      </c>
      <c r="I153" s="85">
        <f>G153-(36 *G153/100)</f>
        <v/>
      </c>
      <c r="J153" s="85">
        <f>G153-(25 *G153/100)</f>
        <v/>
      </c>
      <c r="K153" s="86">
        <f>IF(G153="","",G153*(1-$G$4))</f>
        <v/>
      </c>
      <c r="L153" s="86">
        <f>IF(H153="","",H153*(1-$G$4))</f>
        <v/>
      </c>
      <c r="M153" s="85" t="inlineStr">
        <is>
          <t>Нет</t>
        </is>
      </c>
      <c r="N153" s="87" t="n">
        <v>1</v>
      </c>
      <c r="O153" s="87" t="n">
        <v>1</v>
      </c>
      <c r="P153" s="87" t="n">
        <v>5</v>
      </c>
      <c r="Q153" s="88" t="inlineStr">
        <is>
          <t>35 Светотехника</t>
        </is>
      </c>
      <c r="R153" s="88" t="inlineStr">
        <is>
          <t>35.03 Административно-офисное освещение</t>
        </is>
      </c>
      <c r="S153" s="88" t="inlineStr">
        <is>
          <t>35.03.04 Светодиодные панели специального назначения</t>
        </is>
      </c>
      <c r="T153" s="88" t="n"/>
      <c r="U153" s="84" t="inlineStr">
        <is>
          <t>Регулярная</t>
        </is>
      </c>
      <c r="V153" s="84" t="inlineStr">
        <is>
          <t>Luma</t>
        </is>
      </c>
      <c r="W153" s="89" t="inlineStr"/>
      <c r="X153" s="90" t="n">
        <v>1.9</v>
      </c>
      <c r="Y153" s="91" t="n">
        <v>0.008604000000000001</v>
      </c>
      <c r="Z153" s="85">
        <f>IF(OR(E153="",K153=""),"",E153*K153)</f>
        <v/>
      </c>
      <c r="AA153" s="85">
        <f>IF(OR(E153="",X153=""),"",X153*E153)</f>
        <v/>
      </c>
      <c r="AB153" s="92">
        <f>IF(OR(E153="",Y153=""),"",E153*Y153)</f>
        <v/>
      </c>
    </row>
    <row r="154" ht="75" customHeight="1" s="127">
      <c r="A154" s="81" t="inlineStr">
        <is>
          <t>LPL-1005-O-36-4000-40-A</t>
        </is>
      </c>
      <c r="B154" s="82" t="inlineStr">
        <is>
          <t>Панель светодиодная ДВО-1005 Опал 36Вт 4000К 1195x180x40 IP40 с БАП EKF</t>
        </is>
      </c>
      <c r="C154" s="141" t="inlineStr">
        <is>
          <t>https://cdn.ekfgroup.com/unsafe/fit-in/102x102/center/filters:format(png)/products/00EBE6749F839496D421593D39976A14.jpg</t>
        </is>
      </c>
      <c r="D154" s="141" t="n"/>
      <c r="E154" s="83" t="n"/>
      <c r="F154" s="84" t="inlineStr">
        <is>
          <t>шт</t>
        </is>
      </c>
      <c r="G154" s="85" t="n">
        <v>12485.23</v>
      </c>
      <c r="H154" s="85" t="n">
        <v>10233.8</v>
      </c>
      <c r="I154" s="85">
        <f>G154-(36 *G154/100)</f>
        <v/>
      </c>
      <c r="J154" s="85">
        <f>G154-(25 *G154/100)</f>
        <v/>
      </c>
      <c r="K154" s="86">
        <f>IF(G154="","",G154*(1-$G$4))</f>
        <v/>
      </c>
      <c r="L154" s="86">
        <f>IF(H154="","",H154*(1-$G$4))</f>
        <v/>
      </c>
      <c r="M154" s="85" t="inlineStr">
        <is>
          <t>Нет</t>
        </is>
      </c>
      <c r="N154" s="87" t="n">
        <v>5</v>
      </c>
      <c r="O154" s="87" t="n">
        <v>1</v>
      </c>
      <c r="P154" s="87" t="n">
        <v>5</v>
      </c>
      <c r="Q154" s="88" t="inlineStr">
        <is>
          <t>35 Светотехника</t>
        </is>
      </c>
      <c r="R154" s="88" t="inlineStr">
        <is>
          <t>35.03 Административно-офисное освещение</t>
        </is>
      </c>
      <c r="S154" s="88" t="inlineStr">
        <is>
          <t>35.03.04 Светодиодные панели специального назначения</t>
        </is>
      </c>
      <c r="T154" s="88" t="n"/>
      <c r="U154" s="84" t="inlineStr">
        <is>
          <t>Заказная</t>
        </is>
      </c>
      <c r="V154" s="84" t="inlineStr">
        <is>
          <t>Luma</t>
        </is>
      </c>
      <c r="W154" s="89" t="inlineStr"/>
      <c r="X154" s="90" t="n">
        <v>2.3</v>
      </c>
      <c r="Y154" s="91" t="n">
        <v>0.08604000000000001</v>
      </c>
      <c r="Z154" s="85">
        <f>IF(OR(E154="",K154=""),"",E154*K154)</f>
        <v/>
      </c>
      <c r="AA154" s="85">
        <f>IF(OR(E154="",X154=""),"",X154*E154)</f>
        <v/>
      </c>
      <c r="AB154" s="92">
        <f>IF(OR(E154="",Y154=""),"",E154*Y154)</f>
        <v/>
      </c>
    </row>
    <row r="155" ht="75" customHeight="1" s="127">
      <c r="A155" s="81" t="inlineStr">
        <is>
          <t>LPL-1005-O-36-4000-54</t>
        </is>
      </c>
      <c r="B155" s="82" t="inlineStr">
        <is>
          <t>Панель светодиодная ДВО-1005 Опал 36Вт 4000К 1195x180x55 IP54 EKF</t>
        </is>
      </c>
      <c r="C155" s="141" t="inlineStr">
        <is>
          <t>https://cdn.ekfgroup.com/unsafe/fit-in/102x102/center/filters:format(png)/products/00EBE6749F839496D421593D39976A14.jpg</t>
        </is>
      </c>
      <c r="D155" s="141" t="n"/>
      <c r="E155" s="83" t="n"/>
      <c r="F155" s="84" t="inlineStr">
        <is>
          <t>шт</t>
        </is>
      </c>
      <c r="G155" s="85" t="n">
        <v>8274.68</v>
      </c>
      <c r="H155" s="85" t="n">
        <v>6782.52</v>
      </c>
      <c r="I155" s="85">
        <f>G155-(36 *G155/100)</f>
        <v/>
      </c>
      <c r="J155" s="85">
        <f>G155-(25 *G155/100)</f>
        <v/>
      </c>
      <c r="K155" s="86">
        <f>IF(G155="","",G155*(1-$G$4))</f>
        <v/>
      </c>
      <c r="L155" s="86">
        <f>IF(H155="","",H155*(1-$G$4))</f>
        <v/>
      </c>
      <c r="M155" s="85" t="inlineStr">
        <is>
          <t>Нет</t>
        </is>
      </c>
      <c r="N155" s="87" t="n">
        <v>1</v>
      </c>
      <c r="O155" s="87" t="n">
        <v>1</v>
      </c>
      <c r="P155" s="87" t="n">
        <v>5</v>
      </c>
      <c r="Q155" s="88" t="inlineStr">
        <is>
          <t>35 Светотехника</t>
        </is>
      </c>
      <c r="R155" s="88" t="inlineStr">
        <is>
          <t>35.03 Административно-офисное освещение</t>
        </is>
      </c>
      <c r="S155" s="88" t="inlineStr">
        <is>
          <t>35.03.04 Светодиодные панели специального назначения</t>
        </is>
      </c>
      <c r="T155" s="88" t="n"/>
      <c r="U155" s="84" t="inlineStr">
        <is>
          <t>Заказная</t>
        </is>
      </c>
      <c r="V155" s="84" t="inlineStr">
        <is>
          <t>Luma</t>
        </is>
      </c>
      <c r="W155" s="89" t="inlineStr"/>
      <c r="X155" s="90" t="n">
        <v>2.4</v>
      </c>
      <c r="Y155" s="91" t="n">
        <v>0.011831</v>
      </c>
      <c r="Z155" s="85">
        <f>IF(OR(E155="",K155=""),"",E155*K155)</f>
        <v/>
      </c>
      <c r="AA155" s="85">
        <f>IF(OR(E155="",X155=""),"",X155*E155)</f>
        <v/>
      </c>
      <c r="AB155" s="92">
        <f>IF(OR(E155="",Y155=""),"",E155*Y155)</f>
        <v/>
      </c>
    </row>
    <row r="156" ht="75" customHeight="1" s="127">
      <c r="A156" s="81" t="inlineStr">
        <is>
          <t>LPL-1005-O-36-6500-40</t>
        </is>
      </c>
      <c r="B156" s="82" t="inlineStr">
        <is>
          <t>Панель светодиодная ДВО-1005 Опал 36Вт 6500К 1195x180x40 IP40 EKF</t>
        </is>
      </c>
      <c r="C156" s="141" t="inlineStr">
        <is>
          <t>https://cdn.ekfgroup.com/unsafe/fit-in/102x102/center/filters:format(png)/products/12BE244EE94518EF28F05F6C79F1CD20.jpg</t>
        </is>
      </c>
      <c r="D156" s="141" t="n"/>
      <c r="E156" s="83" t="n"/>
      <c r="F156" s="84" t="inlineStr">
        <is>
          <t>шт</t>
        </is>
      </c>
      <c r="G156" s="85" t="n">
        <v>6943.21</v>
      </c>
      <c r="H156" s="85" t="n">
        <v>5691.16</v>
      </c>
      <c r="I156" s="85">
        <f>G156-(36 *G156/100)</f>
        <v/>
      </c>
      <c r="J156" s="85">
        <f>G156-(25 *G156/100)</f>
        <v/>
      </c>
      <c r="K156" s="86">
        <f>IF(G156="","",G156*(1-$G$4))</f>
        <v/>
      </c>
      <c r="L156" s="86">
        <f>IF(H156="","",H156*(1-$G$4))</f>
        <v/>
      </c>
      <c r="M156" s="85" t="inlineStr">
        <is>
          <t>Нет</t>
        </is>
      </c>
      <c r="N156" s="87" t="n">
        <v>5</v>
      </c>
      <c r="O156" s="87" t="n">
        <v>1</v>
      </c>
      <c r="P156" s="87" t="n">
        <v>5</v>
      </c>
      <c r="Q156" s="88" t="inlineStr">
        <is>
          <t>35 Светотехника</t>
        </is>
      </c>
      <c r="R156" s="88" t="inlineStr">
        <is>
          <t>35.03 Административно-офисное освещение</t>
        </is>
      </c>
      <c r="S156" s="88" t="inlineStr">
        <is>
          <t>35.03.04 Светодиодные панели специального назначения</t>
        </is>
      </c>
      <c r="T156" s="88" t="n"/>
      <c r="U156" s="84" t="inlineStr">
        <is>
          <t>Заказная</t>
        </is>
      </c>
      <c r="V156" s="84" t="inlineStr">
        <is>
          <t>Luma</t>
        </is>
      </c>
      <c r="W156" s="89" t="inlineStr"/>
      <c r="X156" s="90" t="n">
        <v>1.9</v>
      </c>
      <c r="Y156" s="91" t="n">
        <v>0.008604000000000001</v>
      </c>
      <c r="Z156" s="85">
        <f>IF(OR(E156="",K156=""),"",E156*K156)</f>
        <v/>
      </c>
      <c r="AA156" s="85">
        <f>IF(OR(E156="",X156=""),"",X156*E156)</f>
        <v/>
      </c>
      <c r="AB156" s="92">
        <f>IF(OR(E156="",Y156=""),"",E156*Y156)</f>
        <v/>
      </c>
    </row>
    <row r="157" ht="75" customHeight="1" s="127">
      <c r="A157" s="81" t="inlineStr">
        <is>
          <t>LPL-1006-O-18-4000-40</t>
        </is>
      </c>
      <c r="B157" s="82" t="inlineStr">
        <is>
          <t>Панель светодиодная ДВО-1006 Опал 18Вт 4000К 595x180x40 IP40 EKF</t>
        </is>
      </c>
      <c r="C157" s="141" t="inlineStr">
        <is>
          <t>https://cdn.ekfgroup.com/unsafe/fit-in/102x102/center/filters:format(png)/products/BEE850CD0BD51A6714C024DB6110FB07.png</t>
        </is>
      </c>
      <c r="D157" s="141" t="n"/>
      <c r="E157" s="83" t="n"/>
      <c r="F157" s="84" t="inlineStr">
        <is>
          <t>шт</t>
        </is>
      </c>
      <c r="G157" s="85" t="n">
        <v>5564.48</v>
      </c>
      <c r="H157" s="85" t="n">
        <v>4561.05</v>
      </c>
      <c r="I157" s="85">
        <f>G157-(36 *G157/100)</f>
        <v/>
      </c>
      <c r="J157" s="85">
        <f>G157-(25 *G157/100)</f>
        <v/>
      </c>
      <c r="K157" s="86">
        <f>IF(G157="","",G157*(1-$G$4))</f>
        <v/>
      </c>
      <c r="L157" s="86">
        <f>IF(H157="","",H157*(1-$G$4))</f>
        <v/>
      </c>
      <c r="M157" s="85" t="inlineStr">
        <is>
          <t>Нет</t>
        </is>
      </c>
      <c r="N157" s="87" t="n">
        <v>10</v>
      </c>
      <c r="O157" s="87" t="n">
        <v>1</v>
      </c>
      <c r="P157" s="87" t="n">
        <v>10</v>
      </c>
      <c r="Q157" s="88" t="inlineStr">
        <is>
          <t>35 Светотехника</t>
        </is>
      </c>
      <c r="R157" s="88" t="inlineStr">
        <is>
          <t>35.03 Административно-офисное освещение</t>
        </is>
      </c>
      <c r="S157" s="88" t="inlineStr">
        <is>
          <t>35.03.04 Светодиодные панели специального назначения</t>
        </is>
      </c>
      <c r="T157" s="88" t="n"/>
      <c r="U157" s="84" t="inlineStr">
        <is>
          <t>Заказная</t>
        </is>
      </c>
      <c r="V157" s="84" t="inlineStr">
        <is>
          <t>Luma</t>
        </is>
      </c>
      <c r="W157" s="89" t="inlineStr"/>
      <c r="X157" s="90" t="n">
        <v>1</v>
      </c>
      <c r="Y157" s="91" t="n">
        <v>0.004284</v>
      </c>
      <c r="Z157" s="85">
        <f>IF(OR(E157="",K157=""),"",E157*K157)</f>
        <v/>
      </c>
      <c r="AA157" s="85">
        <f>IF(OR(E157="",X157=""),"",X157*E157)</f>
        <v/>
      </c>
      <c r="AB157" s="92">
        <f>IF(OR(E157="",Y157=""),"",E157*Y157)</f>
        <v/>
      </c>
    </row>
    <row r="158" ht="75" customHeight="1" s="127">
      <c r="A158" s="81" t="inlineStr">
        <is>
          <t>LPL-1006-O-18-6500-40</t>
        </is>
      </c>
      <c r="B158" s="82" t="inlineStr">
        <is>
          <t>Панель светодиодная ДВО-1006 Опал 18Вт 6500К 595x180x40 IP40 EKF</t>
        </is>
      </c>
      <c r="C158" s="141" t="inlineStr">
        <is>
          <t>https://cdn.ekfgroup.com/unsafe/fit-in/102x102/center/filters:format(png)/products/BEE850CD0BD51A6714C024DB6110FB07.png</t>
        </is>
      </c>
      <c r="D158" s="141" t="n"/>
      <c r="E158" s="83" t="n"/>
      <c r="F158" s="84" t="inlineStr">
        <is>
          <t>шт</t>
        </is>
      </c>
      <c r="G158" s="85" t="n">
        <v>5455.37</v>
      </c>
      <c r="H158" s="85" t="n">
        <v>4471.61</v>
      </c>
      <c r="I158" s="85">
        <f>G158-(36 *G158/100)</f>
        <v/>
      </c>
      <c r="J158" s="85">
        <f>G158-(25 *G158/100)</f>
        <v/>
      </c>
      <c r="K158" s="86">
        <f>IF(G158="","",G158*(1-$G$4))</f>
        <v/>
      </c>
      <c r="L158" s="86">
        <f>IF(H158="","",H158*(1-$G$4))</f>
        <v/>
      </c>
      <c r="M158" s="85" t="inlineStr">
        <is>
          <t>Нет</t>
        </is>
      </c>
      <c r="N158" s="87" t="n">
        <v>10</v>
      </c>
      <c r="O158" s="87" t="n">
        <v>1</v>
      </c>
      <c r="P158" s="87" t="n">
        <v>10</v>
      </c>
      <c r="Q158" s="88" t="inlineStr">
        <is>
          <t>35 Светотехника</t>
        </is>
      </c>
      <c r="R158" s="88" t="inlineStr">
        <is>
          <t>35.03 Административно-офисное освещение</t>
        </is>
      </c>
      <c r="S158" s="88" t="inlineStr">
        <is>
          <t>35.03.04 Светодиодные панели специального назначения</t>
        </is>
      </c>
      <c r="T158" s="88" t="n"/>
      <c r="U158" s="84" t="inlineStr">
        <is>
          <t>Заказная</t>
        </is>
      </c>
      <c r="V158" s="84" t="inlineStr">
        <is>
          <t>Luma</t>
        </is>
      </c>
      <c r="W158" s="89" t="inlineStr"/>
      <c r="X158" s="90" t="n">
        <v>1</v>
      </c>
      <c r="Y158" s="91" t="n">
        <v>0.004284</v>
      </c>
      <c r="Z158" s="85">
        <f>IF(OR(E158="",K158=""),"",E158*K158)</f>
        <v/>
      </c>
      <c r="AA158" s="85">
        <f>IF(OR(E158="",X158=""),"",X158*E158)</f>
        <v/>
      </c>
      <c r="AB158" s="92">
        <f>IF(OR(E158="",Y158=""),"",E158*Y158)</f>
        <v/>
      </c>
    </row>
    <row r="159" ht="75" customHeight="1" s="127">
      <c r="A159" s="81" t="inlineStr">
        <is>
          <t>LPL-1007-O-36-4000-40</t>
        </is>
      </c>
      <c r="B159" s="82" t="inlineStr">
        <is>
          <t>Панель светодиодная ДВО-1007 Опал 36Вт 4000К 595x595x20 IP40 LUMA EKF</t>
        </is>
      </c>
      <c r="C159" s="141" t="inlineStr">
        <is>
          <t>https://cdn.ekfgroup.com/unsafe/fit-in/102x102/center/filters:format(png)/products/0F23E39A085627615353FC0266BE61FF.jpg</t>
        </is>
      </c>
      <c r="D159" s="141" t="n"/>
      <c r="E159" s="83" t="n"/>
      <c r="F159" s="84" t="inlineStr">
        <is>
          <t>шт</t>
        </is>
      </c>
      <c r="G159" s="85" t="n">
        <v>6695.88</v>
      </c>
      <c r="H159" s="85" t="n">
        <v>5488.43</v>
      </c>
      <c r="I159" s="85">
        <f>G159-(36 *G159/100)</f>
        <v/>
      </c>
      <c r="J159" s="85">
        <f>G159-(25 *G159/100)</f>
        <v/>
      </c>
      <c r="K159" s="86">
        <f>IF(G159="","",G159*(1-$G$4))</f>
        <v/>
      </c>
      <c r="L159" s="86">
        <f>IF(H159="","",H159*(1-$G$4))</f>
        <v/>
      </c>
      <c r="M159" s="85" t="inlineStr">
        <is>
          <t>Нет</t>
        </is>
      </c>
      <c r="N159" s="87" t="n">
        <v>9</v>
      </c>
      <c r="O159" s="87" t="n">
        <v>1</v>
      </c>
      <c r="P159" s="87" t="n">
        <v>9</v>
      </c>
      <c r="Q159" s="88" t="inlineStr">
        <is>
          <t>35 Светотехника</t>
        </is>
      </c>
      <c r="R159" s="88" t="inlineStr">
        <is>
          <t>35.03 Административно-офисное освещение</t>
        </is>
      </c>
      <c r="S159" s="88" t="inlineStr">
        <is>
          <t>35.03.04 Светодиодные панели специального назначения</t>
        </is>
      </c>
      <c r="T159" s="88" t="n"/>
      <c r="U159" s="84" t="inlineStr">
        <is>
          <t>Заказная</t>
        </is>
      </c>
      <c r="V159" s="84" t="inlineStr">
        <is>
          <t>Luma</t>
        </is>
      </c>
      <c r="W159" s="89" t="inlineStr"/>
      <c r="X159" s="90" t="n">
        <v>1.4</v>
      </c>
      <c r="Y159" s="91" t="n">
        <v>0.007081</v>
      </c>
      <c r="Z159" s="85">
        <f>IF(OR(E159="",K159=""),"",E159*K159)</f>
        <v/>
      </c>
      <c r="AA159" s="85">
        <f>IF(OR(E159="",X159=""),"",X159*E159)</f>
        <v/>
      </c>
      <c r="AB159" s="92">
        <f>IF(OR(E159="",Y159=""),"",E159*Y159)</f>
        <v/>
      </c>
    </row>
    <row r="160" ht="75" customHeight="1" s="127">
      <c r="A160" s="81" t="inlineStr">
        <is>
          <t>LPL-1007-O-36-4000-54-CI</t>
        </is>
      </c>
      <c r="B160" s="82" t="inlineStr">
        <is>
          <t>Панель светодиодная ДВО-1007 Опал 36Вт 4000К 600x600x55 CLIP-IN IP54 EKF</t>
        </is>
      </c>
      <c r="C160" s="141" t="inlineStr">
        <is>
          <t>https://cdn.ekfgroup.com/unsafe/fit-in/102x102/center/filters:format(png)/products/43A289BC349A3833262EAE5CFB721245.jpg</t>
        </is>
      </c>
      <c r="D160" s="141" t="n"/>
      <c r="E160" s="83" t="n"/>
      <c r="F160" s="84" t="inlineStr">
        <is>
          <t>шт</t>
        </is>
      </c>
      <c r="G160" s="85" t="n">
        <v>10796.05</v>
      </c>
      <c r="H160" s="85" t="n">
        <v>8849.219999999999</v>
      </c>
      <c r="I160" s="85">
        <f>G160-(36 *G160/100)</f>
        <v/>
      </c>
      <c r="J160" s="85">
        <f>G160-(25 *G160/100)</f>
        <v/>
      </c>
      <c r="K160" s="86">
        <f>IF(G160="","",G160*(1-$G$4))</f>
        <v/>
      </c>
      <c r="L160" s="86">
        <f>IF(H160="","",H160*(1-$G$4))</f>
        <v/>
      </c>
      <c r="M160" s="85" t="inlineStr">
        <is>
          <t>Нет</t>
        </is>
      </c>
      <c r="N160" s="87" t="n">
        <v>4</v>
      </c>
      <c r="O160" s="87" t="n">
        <v>1</v>
      </c>
      <c r="P160" s="87" t="n">
        <v>4</v>
      </c>
      <c r="Q160" s="88" t="inlineStr">
        <is>
          <t>35 Светотехника</t>
        </is>
      </c>
      <c r="R160" s="88" t="inlineStr">
        <is>
          <t>35.03 Административно-офисное освещение</t>
        </is>
      </c>
      <c r="S160" s="88" t="inlineStr">
        <is>
          <t>35.03.04 Светодиодные панели специального назначения</t>
        </is>
      </c>
      <c r="T160" s="88" t="n"/>
      <c r="U160" s="84" t="inlineStr">
        <is>
          <t>Заказная</t>
        </is>
      </c>
      <c r="V160" s="84" t="inlineStr">
        <is>
          <t>Luma</t>
        </is>
      </c>
      <c r="W160" s="89" t="inlineStr"/>
      <c r="X160" s="90" t="n">
        <v>2.6</v>
      </c>
      <c r="Y160" s="91" t="n">
        <v>0.0144</v>
      </c>
      <c r="Z160" s="85">
        <f>IF(OR(E160="",K160=""),"",E160*K160)</f>
        <v/>
      </c>
      <c r="AA160" s="85">
        <f>IF(OR(E160="",X160=""),"",X160*E160)</f>
        <v/>
      </c>
      <c r="AB160" s="92">
        <f>IF(OR(E160="",Y160=""),"",E160*Y160)</f>
        <v/>
      </c>
    </row>
    <row r="161" ht="75" customHeight="1" s="127">
      <c r="A161" s="81" t="inlineStr">
        <is>
          <t>TBL-1000-O-36-4000-40</t>
        </is>
      </c>
      <c r="B161" s="82" t="inlineStr">
        <is>
          <t>Светильник для школьной доски ДБО-1000 Опал 4000К 1100x120x70 IP40 EKF</t>
        </is>
      </c>
      <c r="C161" s="141" t="inlineStr">
        <is>
          <t>https://cdn.ekfgroup.com/unsafe/fit-in/102x102/center/filters:format(png)/products/C1870BF7B853EEBC3533943384E00E45.png</t>
        </is>
      </c>
      <c r="D161" s="141" t="n"/>
      <c r="E161" s="83" t="n"/>
      <c r="F161" s="84" t="inlineStr">
        <is>
          <t>шт</t>
        </is>
      </c>
      <c r="G161" s="85" t="n">
        <v>9948.639999999999</v>
      </c>
      <c r="H161" s="85" t="n">
        <v>8154.62</v>
      </c>
      <c r="I161" s="85">
        <f>G161-(36 *G161/100)</f>
        <v/>
      </c>
      <c r="J161" s="85">
        <f>G161-(25 *G161/100)</f>
        <v/>
      </c>
      <c r="K161" s="86">
        <f>IF(G161="","",G161*(1-$G$4))</f>
        <v/>
      </c>
      <c r="L161" s="86">
        <f>IF(H161="","",H161*(1-$G$4))</f>
        <v/>
      </c>
      <c r="M161" s="85" t="inlineStr">
        <is>
          <t>Нет</t>
        </is>
      </c>
      <c r="N161" s="87" t="n">
        <v>1</v>
      </c>
      <c r="O161" s="87" t="n">
        <v>1</v>
      </c>
      <c r="P161" s="87" t="n">
        <v>8</v>
      </c>
      <c r="Q161" s="88" t="inlineStr">
        <is>
          <t>35 Светотехника</t>
        </is>
      </c>
      <c r="R161" s="88" t="inlineStr">
        <is>
          <t>35.03 Административно-офисное освещение</t>
        </is>
      </c>
      <c r="S161" s="88" t="inlineStr">
        <is>
          <t>35.03.04 Светодиодные панели специального назначения</t>
        </is>
      </c>
      <c r="T161" s="88" t="n"/>
      <c r="U161" s="84" t="inlineStr">
        <is>
          <t>Регулярная</t>
        </is>
      </c>
      <c r="V161" s="84" t="inlineStr">
        <is>
          <t>Luma</t>
        </is>
      </c>
      <c r="W161" s="89" t="inlineStr"/>
      <c r="X161" s="90" t="n">
        <v>2.864</v>
      </c>
      <c r="Y161" s="91" t="n">
        <v>0.014416</v>
      </c>
      <c r="Z161" s="85">
        <f>IF(OR(E161="",K161=""),"",E161*K161)</f>
        <v/>
      </c>
      <c r="AA161" s="85">
        <f>IF(OR(E161="",X161=""),"",X161*E161)</f>
        <v/>
      </c>
      <c r="AB161" s="92">
        <f>IF(OR(E161="",Y161=""),"",E161*Y161)</f>
        <v/>
      </c>
    </row>
    <row r="162" ht="75" customHeight="1" s="127">
      <c r="A162" s="81" t="inlineStr">
        <is>
          <t>PG-2</t>
        </is>
      </c>
      <c r="B162" s="82" t="inlineStr">
        <is>
          <t>Защитная решетка для панелей 1195x180</t>
        </is>
      </c>
      <c r="C162" s="141" t="inlineStr">
        <is>
          <t>https://cdn.ekfgroup.com/unsafe/fit-in/102x102/center/filters:format(png)/products/0AB1F94385D59214658471E0A49B96EC.png</t>
        </is>
      </c>
      <c r="D162" s="141" t="n"/>
      <c r="E162" s="83" t="n"/>
      <c r="F162" s="84" t="inlineStr">
        <is>
          <t>шт</t>
        </is>
      </c>
      <c r="G162" s="85" t="n">
        <v>3157.67</v>
      </c>
      <c r="H162" s="85" t="n">
        <v>2588.25</v>
      </c>
      <c r="I162" s="85">
        <f>G162-(36 *G162/100)</f>
        <v/>
      </c>
      <c r="J162" s="85">
        <f>G162-(25 *G162/100)</f>
        <v/>
      </c>
      <c r="K162" s="86">
        <f>IF(G162="","",G162*(1-$G$4))</f>
        <v/>
      </c>
      <c r="L162" s="86">
        <f>IF(H162="","",H162*(1-$G$4))</f>
        <v/>
      </c>
      <c r="M162" s="85" t="inlineStr">
        <is>
          <t>Нет</t>
        </is>
      </c>
      <c r="N162" s="87" t="n">
        <v>20</v>
      </c>
      <c r="O162" s="87" t="n">
        <v>1</v>
      </c>
      <c r="P162" s="87" t="n">
        <v>20</v>
      </c>
      <c r="Q162" s="88" t="inlineStr">
        <is>
          <t>35 Светотехника</t>
        </is>
      </c>
      <c r="R162" s="88" t="inlineStr">
        <is>
          <t>35.03 Административно-офисное освещение</t>
        </is>
      </c>
      <c r="S162" s="88" t="inlineStr">
        <is>
          <t>35.03.05 Аксессуары для светодиодных панелей</t>
        </is>
      </c>
      <c r="T162" s="88" t="n"/>
      <c r="U162" s="84" t="inlineStr">
        <is>
          <t>Заказная</t>
        </is>
      </c>
      <c r="V162" s="84" t="inlineStr">
        <is>
          <t>Luma</t>
        </is>
      </c>
      <c r="W162" s="89" t="inlineStr"/>
      <c r="X162" s="90" t="n">
        <v>0.7</v>
      </c>
      <c r="Y162" s="91" t="n">
        <v>0.018655</v>
      </c>
      <c r="Z162" s="85">
        <f>IF(OR(E162="",K162=""),"",E162*K162)</f>
        <v/>
      </c>
      <c r="AA162" s="85">
        <f>IF(OR(E162="",X162=""),"",X162*E162)</f>
        <v/>
      </c>
      <c r="AB162" s="92">
        <f>IF(OR(E162="",Y162=""),"",E162*Y162)</f>
        <v/>
      </c>
    </row>
    <row r="163" ht="75" customHeight="1" s="127">
      <c r="A163" s="81" t="inlineStr">
        <is>
          <t>PG-1</t>
        </is>
      </c>
      <c r="B163" s="82" t="inlineStr">
        <is>
          <t>Защитная решетка для панелей 595x595</t>
        </is>
      </c>
      <c r="C163" s="141" t="inlineStr">
        <is>
          <t>https://cdn.ekfgroup.com/unsafe/fit-in/102x102/center/filters:format(png)/products/D6515CC154F5F8D96C1FBEE99A7F8AC5.png</t>
        </is>
      </c>
      <c r="D163" s="141" t="n"/>
      <c r="E163" s="83" t="n"/>
      <c r="F163" s="84" t="inlineStr">
        <is>
          <t>шт</t>
        </is>
      </c>
      <c r="G163" s="85" t="n">
        <v>3095.75</v>
      </c>
      <c r="H163" s="85" t="n">
        <v>2537.5</v>
      </c>
      <c r="I163" s="85">
        <f>G163-(36 *G163/100)</f>
        <v/>
      </c>
      <c r="J163" s="85">
        <f>G163-(25 *G163/100)</f>
        <v/>
      </c>
      <c r="K163" s="86">
        <f>IF(G163="","",G163*(1-$G$4))</f>
        <v/>
      </c>
      <c r="L163" s="86">
        <f>IF(H163="","",H163*(1-$G$4))</f>
        <v/>
      </c>
      <c r="M163" s="85" t="inlineStr">
        <is>
          <t>Нет</t>
        </is>
      </c>
      <c r="N163" s="87" t="n">
        <v>10</v>
      </c>
      <c r="O163" s="87" t="n">
        <v>1</v>
      </c>
      <c r="P163" s="87" t="n">
        <v>10</v>
      </c>
      <c r="Q163" s="88" t="inlineStr">
        <is>
          <t>35 Светотехника</t>
        </is>
      </c>
      <c r="R163" s="88" t="inlineStr">
        <is>
          <t>35.03 Административно-офисное освещение</t>
        </is>
      </c>
      <c r="S163" s="88" t="inlineStr">
        <is>
          <t>35.03.05 Аксессуары для светодиодных панелей</t>
        </is>
      </c>
      <c r="T163" s="88" t="n"/>
      <c r="U163" s="84" t="inlineStr">
        <is>
          <t>Заказная</t>
        </is>
      </c>
      <c r="V163" s="84" t="inlineStr">
        <is>
          <t>Luma</t>
        </is>
      </c>
      <c r="W163" s="89" t="inlineStr"/>
      <c r="X163" s="90" t="n">
        <v>0.8</v>
      </c>
      <c r="Y163" s="91" t="n">
        <v>0.03721</v>
      </c>
      <c r="Z163" s="85">
        <f>IF(OR(E163="",K163=""),"",E163*K163)</f>
        <v/>
      </c>
      <c r="AA163" s="85">
        <f>IF(OR(E163="",X163=""),"",X163*E163)</f>
        <v/>
      </c>
      <c r="AB163" s="92">
        <f>IF(OR(E163="",Y163=""),"",E163*Y163)</f>
        <v/>
      </c>
    </row>
    <row r="164" ht="75" customHeight="1" s="127">
      <c r="A164" s="81" t="inlineStr">
        <is>
          <t>HMK-1</t>
        </is>
      </c>
      <c r="B164" s="82" t="inlineStr">
        <is>
          <t>Набор для подвесного крепления светодиодных панелей EKF</t>
        </is>
      </c>
      <c r="C164" s="141" t="inlineStr">
        <is>
          <t>https://cdn.ekfgroup.com/unsafe/fit-in/102x102/center/filters:format(png)/products/39A33AA03A6ECCAC30C7C648D0F02368.jpg</t>
        </is>
      </c>
      <c r="D164" s="141" t="n"/>
      <c r="E164" s="83" t="n"/>
      <c r="F164" s="84" t="inlineStr">
        <is>
          <t>упак.</t>
        </is>
      </c>
      <c r="G164" s="85" t="n">
        <v>407.46</v>
      </c>
      <c r="H164" s="85" t="n">
        <v>333.98</v>
      </c>
      <c r="I164" s="85">
        <f>G164-(36 *G164/100)</f>
        <v/>
      </c>
      <c r="J164" s="85">
        <f>G164-(25 *G164/100)</f>
        <v/>
      </c>
      <c r="K164" s="86">
        <f>IF(G164="","",G164*(1-$G$4))</f>
        <v/>
      </c>
      <c r="L164" s="86">
        <f>IF(H164="","",H164*(1-$G$4))</f>
        <v/>
      </c>
      <c r="M164" s="85" t="inlineStr">
        <is>
          <t>Нет</t>
        </is>
      </c>
      <c r="N164" s="87" t="n">
        <v>200</v>
      </c>
      <c r="O164" s="87" t="n">
        <v>1</v>
      </c>
      <c r="P164" s="87" t="n">
        <v>200</v>
      </c>
      <c r="Q164" s="88" t="inlineStr">
        <is>
          <t>35 Светотехника</t>
        </is>
      </c>
      <c r="R164" s="88" t="inlineStr">
        <is>
          <t>35.03 Административно-офисное освещение</t>
        </is>
      </c>
      <c r="S164" s="88" t="inlineStr">
        <is>
          <t>35.03.05 Аксессуары для светодиодных панелей</t>
        </is>
      </c>
      <c r="T164" s="88" t="n"/>
      <c r="U164" s="84" t="inlineStr">
        <is>
          <t>Заказная</t>
        </is>
      </c>
      <c r="V164" s="84" t="inlineStr">
        <is>
          <t>EKF</t>
        </is>
      </c>
      <c r="W164" s="89" t="inlineStr"/>
      <c r="X164" s="90" t="n">
        <v>0.107</v>
      </c>
      <c r="Y164" s="91" t="n">
        <v>0.00029</v>
      </c>
      <c r="Z164" s="85">
        <f>IF(OR(E164="",K164=""),"",E164*K164)</f>
        <v/>
      </c>
      <c r="AA164" s="85">
        <f>IF(OR(E164="",X164=""),"",X164*E164)</f>
        <v/>
      </c>
      <c r="AB164" s="92">
        <f>IF(OR(E164="",Y164=""),"",E164*Y164)</f>
        <v/>
      </c>
    </row>
    <row r="165" ht="75" customHeight="1" s="127">
      <c r="A165" s="81" t="inlineStr">
        <is>
          <t>LPL-1003-O-45-4000-40-A</t>
        </is>
      </c>
      <c r="B165" s="82" t="inlineStr">
        <is>
          <t>Панель светодиодная ДВО-1003 Опал 45Вт 4000К 595x595x40 IP40 с БАП EKF</t>
        </is>
      </c>
      <c r="C165" s="141" t="inlineStr">
        <is>
          <t>https://cdn.ekfgroup.com/unsafe/fit-in/102x102/center/filters:format(png)/products/C09AECA9047E7B9C492FF3D42B06C580.png</t>
        </is>
      </c>
      <c r="D165" s="141" t="n"/>
      <c r="E165" s="83" t="n"/>
      <c r="F165" s="84" t="inlineStr">
        <is>
          <t>шт</t>
        </is>
      </c>
      <c r="G165" s="85" t="n">
        <v>15411.1</v>
      </c>
      <c r="H165" s="85" t="n">
        <v>12632.05</v>
      </c>
      <c r="I165" s="85">
        <f>G165-(36 *G165/100)</f>
        <v/>
      </c>
      <c r="J165" s="85">
        <f>G165-(25 *G165/100)</f>
        <v/>
      </c>
      <c r="K165" s="86">
        <f>IF(G165="","",G165*(1-$G$4))</f>
        <v/>
      </c>
      <c r="L165" s="86">
        <f>IF(H165="","",H165*(1-$G$4))</f>
        <v/>
      </c>
      <c r="M165" s="85" t="inlineStr">
        <is>
          <t>Нет</t>
        </is>
      </c>
      <c r="N165" s="87" t="n">
        <v>5</v>
      </c>
      <c r="O165" s="87" t="n">
        <v>1</v>
      </c>
      <c r="P165" s="87" t="n">
        <v>5</v>
      </c>
      <c r="Q165" s="88" t="inlineStr">
        <is>
          <t>35 Светотехника</t>
        </is>
      </c>
      <c r="R165" s="88" t="inlineStr">
        <is>
          <t>35.03 Административно-офисное освещение</t>
        </is>
      </c>
      <c r="S165" s="88" t="inlineStr">
        <is>
          <t>Проекты</t>
        </is>
      </c>
      <c r="T165" s="88" t="n"/>
      <c r="U165" s="84" t="inlineStr">
        <is>
          <t>Заказная</t>
        </is>
      </c>
      <c r="V165" s="84" t="inlineStr">
        <is>
          <t>Luma</t>
        </is>
      </c>
      <c r="W165" s="89" t="inlineStr"/>
      <c r="X165" s="90" t="n">
        <v>2.4</v>
      </c>
      <c r="Y165" s="91" t="n">
        <v>0.014161</v>
      </c>
      <c r="Z165" s="85">
        <f>IF(OR(E165="",K165=""),"",E165*K165)</f>
        <v/>
      </c>
      <c r="AA165" s="85">
        <f>IF(OR(E165="",X165=""),"",X165*E165)</f>
        <v/>
      </c>
      <c r="AB165" s="92">
        <f>IF(OR(E165="",Y165=""),"",E165*Y165)</f>
        <v/>
      </c>
    </row>
    <row r="166" ht="75" customHeight="1" s="127">
      <c r="A166" s="81" t="inlineStr">
        <is>
          <t>LPL-1007-O-45-4000-54-CI</t>
        </is>
      </c>
      <c r="B166" s="82" t="inlineStr">
        <is>
          <t>Панель светодиодная ДВО-1007 Опал 45Вт 4000К 600x600x55 CLIP-IN IP54 EKF</t>
        </is>
      </c>
      <c r="C166" s="141" t="inlineStr">
        <is>
          <t>https://cdn.ekfgroup.com/unsafe/fit-in/102x102/center/filters:format(png)/products/43A289BC349A3833262EAE5CFB721245.jpg</t>
        </is>
      </c>
      <c r="D166" s="141" t="n"/>
      <c r="E166" s="83" t="n"/>
      <c r="F166" s="84" t="inlineStr">
        <is>
          <t>шт</t>
        </is>
      </c>
      <c r="G166" s="85" t="n">
        <v>11545.78</v>
      </c>
      <c r="H166" s="85" t="n">
        <v>9463.75</v>
      </c>
      <c r="I166" s="85">
        <f>G166-(36 *G166/100)</f>
        <v/>
      </c>
      <c r="J166" s="85">
        <f>G166-(25 *G166/100)</f>
        <v/>
      </c>
      <c r="K166" s="86">
        <f>IF(G166="","",G166*(1-$G$4))</f>
        <v/>
      </c>
      <c r="L166" s="86">
        <f>IF(H166="","",H166*(1-$G$4))</f>
        <v/>
      </c>
      <c r="M166" s="85" t="inlineStr">
        <is>
          <t>Нет</t>
        </is>
      </c>
      <c r="N166" s="87" t="n">
        <v>4</v>
      </c>
      <c r="O166" s="87" t="n">
        <v>1</v>
      </c>
      <c r="P166" s="87" t="n">
        <v>4</v>
      </c>
      <c r="Q166" s="88" t="inlineStr">
        <is>
          <t>35 Светотехника</t>
        </is>
      </c>
      <c r="R166" s="88" t="inlineStr">
        <is>
          <t>35.03 Административно-офисное освещение</t>
        </is>
      </c>
      <c r="S166" s="88" t="inlineStr">
        <is>
          <t>Проекты</t>
        </is>
      </c>
      <c r="T166" s="88" t="n"/>
      <c r="U166" s="84" t="inlineStr">
        <is>
          <t>Заказная</t>
        </is>
      </c>
      <c r="V166" s="84" t="inlineStr">
        <is>
          <t>Luma</t>
        </is>
      </c>
      <c r="W166" s="89" t="inlineStr"/>
      <c r="X166" s="90" t="n">
        <v>2.6</v>
      </c>
      <c r="Y166" s="91" t="n">
        <v>0.0144</v>
      </c>
      <c r="Z166" s="85">
        <f>IF(OR(E166="",K166=""),"",E166*K166)</f>
        <v/>
      </c>
      <c r="AA166" s="85">
        <f>IF(OR(E166="",X166=""),"",X166*E166)</f>
        <v/>
      </c>
      <c r="AB166" s="92">
        <f>IF(OR(E166="",Y166=""),"",E166*Y166)</f>
        <v/>
      </c>
    </row>
    <row r="167" ht="75" customHeight="1" s="127">
      <c r="A167" s="81" t="inlineStr">
        <is>
          <t>LPL-1007-OP-36-4000-40-GIPS</t>
        </is>
      </c>
      <c r="B167" s="82" t="inlineStr">
        <is>
          <t>Панель светодиодная ДВО-1007 Опал равном. 36Вт 4000К 600x600x40 GIPS IP40 LUMA EKF</t>
        </is>
      </c>
      <c r="C167" s="141" t="inlineStr">
        <is>
          <t>https://cdn.ekfgroup.com/unsafe/fit-in/102x102/center/filters:format(png)/products/43A289BC349A3833262EAE5CFB721245.jpg</t>
        </is>
      </c>
      <c r="D167" s="141" t="n"/>
      <c r="E167" s="83" t="n"/>
      <c r="F167" s="84" t="inlineStr">
        <is>
          <t>шт</t>
        </is>
      </c>
      <c r="G167" s="85" t="n">
        <v>12942.28</v>
      </c>
      <c r="H167" s="85" t="n">
        <v>10608.43</v>
      </c>
      <c r="I167" s="85">
        <f>G167-(36 *G167/100)</f>
        <v/>
      </c>
      <c r="J167" s="85">
        <f>G167-(25 *G167/100)</f>
        <v/>
      </c>
      <c r="K167" s="86">
        <f>IF(G167="","",G167*(1-$G$4))</f>
        <v/>
      </c>
      <c r="L167" s="86">
        <f>IF(H167="","",H167*(1-$G$4))</f>
        <v/>
      </c>
      <c r="M167" s="85" t="inlineStr">
        <is>
          <t>Нет</t>
        </is>
      </c>
      <c r="N167" s="87" t="n">
        <v>4</v>
      </c>
      <c r="O167" s="87" t="n">
        <v>1</v>
      </c>
      <c r="P167" s="87" t="n">
        <v>4</v>
      </c>
      <c r="Q167" s="88" t="inlineStr">
        <is>
          <t>35 Светотехника</t>
        </is>
      </c>
      <c r="R167" s="88" t="inlineStr">
        <is>
          <t>35.03 Административно-офисное освещение</t>
        </is>
      </c>
      <c r="S167" s="88" t="inlineStr">
        <is>
          <t>Проекты</t>
        </is>
      </c>
      <c r="T167" s="88" t="n"/>
      <c r="U167" s="84" t="inlineStr">
        <is>
          <t>Заказная</t>
        </is>
      </c>
      <c r="V167" s="84" t="inlineStr">
        <is>
          <t>Luma</t>
        </is>
      </c>
      <c r="W167" s="89" t="inlineStr"/>
      <c r="X167" s="90" t="n">
        <v>2.6</v>
      </c>
      <c r="Y167" s="91" t="n">
        <v>0.0144</v>
      </c>
      <c r="Z167" s="85">
        <f>IF(OR(E167="",K167=""),"",E167*K167)</f>
        <v/>
      </c>
      <c r="AA167" s="85">
        <f>IF(OR(E167="",X167=""),"",X167*E167)</f>
        <v/>
      </c>
      <c r="AB167" s="92">
        <f>IF(OR(E167="",Y167=""),"",E167*Y167)</f>
        <v/>
      </c>
    </row>
    <row r="168" ht="75" customHeight="1" s="127">
      <c r="A168" s="81" t="inlineStr">
        <is>
          <t>DLL-1003-6-6500</t>
        </is>
      </c>
      <c r="B168" s="82" t="inlineStr">
        <is>
          <t>Светильник встраиваемый светодиодный ДВО 1003 6Вт 6500K IP20 EKF Basic</t>
        </is>
      </c>
      <c r="C168" s="141" t="inlineStr">
        <is>
          <t>https://cdn.ekfgroup.com/unsafe/fit-in/102x102/center/filters:format(png)/products/27E59E191E893C4203E11B148D4A948B.jpg</t>
        </is>
      </c>
      <c r="D168" s="141" t="n"/>
      <c r="E168" s="83" t="n"/>
      <c r="F168" s="84" t="inlineStr">
        <is>
          <t>шт</t>
        </is>
      </c>
      <c r="G168" s="85" t="n">
        <v>250.45</v>
      </c>
      <c r="H168" s="85" t="n">
        <v>205.29</v>
      </c>
      <c r="I168" s="85">
        <f>G168-(36 *G168/100)</f>
        <v/>
      </c>
      <c r="J168" s="85">
        <f>G168-(25 *G168/100)</f>
        <v/>
      </c>
      <c r="K168" s="86">
        <f>IF(G168="","",G168*(1-$G$4))</f>
        <v/>
      </c>
      <c r="L168" s="86">
        <f>IF(H168="","",H168*(1-$G$4))</f>
        <v/>
      </c>
      <c r="M168" s="85" t="inlineStr">
        <is>
          <t>Нет</t>
        </is>
      </c>
      <c r="N168" s="87" t="n">
        <v>1</v>
      </c>
      <c r="O168" s="87" t="n">
        <v>1</v>
      </c>
      <c r="P168" s="87" t="n">
        <v>100</v>
      </c>
      <c r="Q168" s="88" t="inlineStr">
        <is>
          <t>35 Светотехника</t>
        </is>
      </c>
      <c r="R168" s="88" t="inlineStr">
        <is>
          <t>35.04 Торговое освещение</t>
        </is>
      </c>
      <c r="S168" s="88" t="inlineStr">
        <is>
          <t>35.04.01 Даунлайты</t>
        </is>
      </c>
      <c r="T168" s="88" t="n"/>
      <c r="U168" s="84" t="inlineStr">
        <is>
          <t>Выводимая из ассортимента</t>
        </is>
      </c>
      <c r="V168" s="84" t="inlineStr">
        <is>
          <t>Luma</t>
        </is>
      </c>
      <c r="W168" s="89" t="inlineStr"/>
      <c r="X168" s="90" t="n">
        <v>0.105</v>
      </c>
      <c r="Y168" s="91" t="n">
        <v>0.000345</v>
      </c>
      <c r="Z168" s="85">
        <f>IF(OR(E168="",K168=""),"",E168*K168)</f>
        <v/>
      </c>
      <c r="AA168" s="85">
        <f>IF(OR(E168="",X168=""),"",X168*E168)</f>
        <v/>
      </c>
      <c r="AB168" s="92">
        <f>IF(OR(E168="",Y168=""),"",E168*Y168)</f>
        <v/>
      </c>
    </row>
    <row r="169" ht="75" customHeight="1" s="127">
      <c r="A169" s="81" t="inlineStr">
        <is>
          <t>DLL-1004-9-2700</t>
        </is>
      </c>
      <c r="B169" s="82" t="inlineStr">
        <is>
          <t>Светильник встраиваемый светодиодный ДВО 1004 9Вт 2700K IP20 EKF Basic</t>
        </is>
      </c>
      <c r="C169" s="141" t="inlineStr">
        <is>
          <t>https://cdn.ekfgroup.com/unsafe/fit-in/102x102/center/filters:format(png)/products/7F4B465BCCC593A01A2F7DB23B3A8B9C.jpg</t>
        </is>
      </c>
      <c r="D169" s="141" t="n"/>
      <c r="E169" s="83" t="n"/>
      <c r="F169" s="84" t="inlineStr">
        <is>
          <t>шт</t>
        </is>
      </c>
      <c r="G169" s="85" t="n">
        <v>364.42</v>
      </c>
      <c r="H169" s="85" t="n">
        <v>298.7</v>
      </c>
      <c r="I169" s="85">
        <f>G169-(36 *G169/100)</f>
        <v/>
      </c>
      <c r="J169" s="85">
        <f>G169-(25 *G169/100)</f>
        <v/>
      </c>
      <c r="K169" s="86">
        <f>IF(G169="","",G169*(1-$G$4))</f>
        <v/>
      </c>
      <c r="L169" s="86">
        <f>IF(H169="","",H169*(1-$G$4))</f>
        <v/>
      </c>
      <c r="M169" s="85" t="inlineStr">
        <is>
          <t>Нет</t>
        </is>
      </c>
      <c r="N169" s="87" t="n">
        <v>1</v>
      </c>
      <c r="O169" s="87" t="n">
        <v>1</v>
      </c>
      <c r="P169" s="87" t="n">
        <v>100</v>
      </c>
      <c r="Q169" s="88" t="inlineStr">
        <is>
          <t>35 Светотехника</t>
        </is>
      </c>
      <c r="R169" s="88" t="inlineStr">
        <is>
          <t>35.04 Торговое освещение</t>
        </is>
      </c>
      <c r="S169" s="88" t="inlineStr">
        <is>
          <t>35.04.01 Даунлайты</t>
        </is>
      </c>
      <c r="T169" s="88" t="n"/>
      <c r="U169" s="84" t="inlineStr">
        <is>
          <t>Регулярная</t>
        </is>
      </c>
      <c r="V169" s="84" t="inlineStr">
        <is>
          <t>Luma</t>
        </is>
      </c>
      <c r="W169" s="89" t="inlineStr"/>
      <c r="X169" s="90" t="n">
        <v>0.134</v>
      </c>
      <c r="Y169" s="91" t="n">
        <v>0.000382</v>
      </c>
      <c r="Z169" s="85">
        <f>IF(OR(E169="",K169=""),"",E169*K169)</f>
        <v/>
      </c>
      <c r="AA169" s="85">
        <f>IF(OR(E169="",X169=""),"",X169*E169)</f>
        <v/>
      </c>
      <c r="AB169" s="92">
        <f>IF(OR(E169="",Y169=""),"",E169*Y169)</f>
        <v/>
      </c>
    </row>
    <row r="170" ht="75" customHeight="1" s="127">
      <c r="A170" s="81" t="inlineStr">
        <is>
          <t>DLL-1005-9-4000</t>
        </is>
      </c>
      <c r="B170" s="82" t="inlineStr">
        <is>
          <t>Светильник встраиваемый светодиодный ДВО 1005 9Вт 4000K IP20 EKF Basic</t>
        </is>
      </c>
      <c r="C170" s="141" t="inlineStr">
        <is>
          <t>https://cdn.ekfgroup.com/unsafe/fit-in/102x102/center/filters:format(png)/products/27E59E191E893C4203E11B148D4A948B.jpg</t>
        </is>
      </c>
      <c r="D170" s="141" t="n"/>
      <c r="E170" s="83" t="n"/>
      <c r="F170" s="84" t="inlineStr">
        <is>
          <t>шт</t>
        </is>
      </c>
      <c r="G170" s="85" t="n">
        <v>371.71</v>
      </c>
      <c r="H170" s="85" t="n">
        <v>304.68</v>
      </c>
      <c r="I170" s="85">
        <f>G170-(36 *G170/100)</f>
        <v/>
      </c>
      <c r="J170" s="85">
        <f>G170-(25 *G170/100)</f>
        <v/>
      </c>
      <c r="K170" s="86">
        <f>IF(G170="","",G170*(1-$G$4))</f>
        <v/>
      </c>
      <c r="L170" s="86">
        <f>IF(H170="","",H170*(1-$G$4))</f>
        <v/>
      </c>
      <c r="M170" s="85" t="inlineStr">
        <is>
          <t>Нет</t>
        </is>
      </c>
      <c r="N170" s="87" t="n">
        <v>1</v>
      </c>
      <c r="O170" s="87" t="n">
        <v>1</v>
      </c>
      <c r="P170" s="87" t="n">
        <v>100</v>
      </c>
      <c r="Q170" s="88" t="inlineStr">
        <is>
          <t>35 Светотехника</t>
        </is>
      </c>
      <c r="R170" s="88" t="inlineStr">
        <is>
          <t>35.04 Торговое освещение</t>
        </is>
      </c>
      <c r="S170" s="88" t="inlineStr">
        <is>
          <t>35.04.01 Даунлайты</t>
        </is>
      </c>
      <c r="T170" s="88" t="n"/>
      <c r="U170" s="84" t="inlineStr">
        <is>
          <t>Регулярная</t>
        </is>
      </c>
      <c r="V170" s="84" t="inlineStr">
        <is>
          <t>Luma</t>
        </is>
      </c>
      <c r="W170" s="89" t="inlineStr"/>
      <c r="X170" s="90" t="n">
        <v>0.122</v>
      </c>
      <c r="Y170" s="91" t="n">
        <v>0.000407</v>
      </c>
      <c r="Z170" s="85">
        <f>IF(OR(E170="",K170=""),"",E170*K170)</f>
        <v/>
      </c>
      <c r="AA170" s="85">
        <f>IF(OR(E170="",X170=""),"",X170*E170)</f>
        <v/>
      </c>
      <c r="AB170" s="92">
        <f>IF(OR(E170="",Y170=""),"",E170*Y170)</f>
        <v/>
      </c>
    </row>
    <row r="171" ht="75" customHeight="1" s="127">
      <c r="A171" s="81" t="inlineStr">
        <is>
          <t>DLL-1006-9-6500</t>
        </is>
      </c>
      <c r="B171" s="82" t="inlineStr">
        <is>
          <t>Светильник встраиваемый светодиодный ДВО 1006 9Вт 6500K IP20 EKF Basic</t>
        </is>
      </c>
      <c r="C171" s="141" t="inlineStr">
        <is>
          <t>https://cdn.ekfgroup.com/unsafe/fit-in/102x102/center/filters:format(png)/products/27E59E191E893C4203E11B148D4A948B.jpg</t>
        </is>
      </c>
      <c r="D171" s="141" t="n"/>
      <c r="E171" s="83" t="n"/>
      <c r="F171" s="84" t="inlineStr">
        <is>
          <t>шт</t>
        </is>
      </c>
      <c r="G171" s="85" t="n">
        <v>371.71</v>
      </c>
      <c r="H171" s="85" t="n">
        <v>304.68</v>
      </c>
      <c r="I171" s="85">
        <f>G171-(36 *G171/100)</f>
        <v/>
      </c>
      <c r="J171" s="85">
        <f>G171-(25 *G171/100)</f>
        <v/>
      </c>
      <c r="K171" s="86">
        <f>IF(G171="","",G171*(1-$G$4))</f>
        <v/>
      </c>
      <c r="L171" s="86">
        <f>IF(H171="","",H171*(1-$G$4))</f>
        <v/>
      </c>
      <c r="M171" s="85" t="inlineStr">
        <is>
          <t>Нет</t>
        </is>
      </c>
      <c r="N171" s="87" t="n">
        <v>1</v>
      </c>
      <c r="O171" s="87" t="n">
        <v>1</v>
      </c>
      <c r="P171" s="87" t="n">
        <v>100</v>
      </c>
      <c r="Q171" s="88" t="inlineStr">
        <is>
          <t>35 Светотехника</t>
        </is>
      </c>
      <c r="R171" s="88" t="inlineStr">
        <is>
          <t>35.04 Торговое освещение</t>
        </is>
      </c>
      <c r="S171" s="88" t="inlineStr">
        <is>
          <t>35.04.01 Даунлайты</t>
        </is>
      </c>
      <c r="T171" s="88" t="n"/>
      <c r="U171" s="84" t="inlineStr">
        <is>
          <t>Регулярная</t>
        </is>
      </c>
      <c r="V171" s="84" t="inlineStr">
        <is>
          <t>Luma</t>
        </is>
      </c>
      <c r="W171" s="89" t="inlineStr"/>
      <c r="X171" s="90" t="n">
        <v>0.138</v>
      </c>
      <c r="Y171" s="91" t="n">
        <v>0.000278</v>
      </c>
      <c r="Z171" s="85">
        <f>IF(OR(E171="",K171=""),"",E171*K171)</f>
        <v/>
      </c>
      <c r="AA171" s="85">
        <f>IF(OR(E171="",X171=""),"",X171*E171)</f>
        <v/>
      </c>
      <c r="AB171" s="92">
        <f>IF(OR(E171="",Y171=""),"",E171*Y171)</f>
        <v/>
      </c>
    </row>
    <row r="172" ht="75" customHeight="1" s="127">
      <c r="A172" s="81" t="inlineStr">
        <is>
          <t>DLL-1007-14-4000</t>
        </is>
      </c>
      <c r="B172" s="82" t="inlineStr">
        <is>
          <t>Светильник встраиваемый светодиодный ДВО 1007 14Вт 4000K IP20 EKF Basic</t>
        </is>
      </c>
      <c r="C172" s="141" t="inlineStr">
        <is>
          <t>https://cdn.ekfgroup.com/unsafe/fit-in/102x102/center/filters:format(png)/products/8ACE5C0C38B0E6168066118D31C946C0.jpg</t>
        </is>
      </c>
      <c r="D172" s="141" t="n"/>
      <c r="E172" s="83" t="n"/>
      <c r="F172" s="84" t="inlineStr">
        <is>
          <t>шт</t>
        </is>
      </c>
      <c r="G172" s="85" t="n">
        <v>625.62</v>
      </c>
      <c r="H172" s="85" t="n">
        <v>512.8</v>
      </c>
      <c r="I172" s="85">
        <f>G172-(36 *G172/100)</f>
        <v/>
      </c>
      <c r="J172" s="85">
        <f>G172-(25 *G172/100)</f>
        <v/>
      </c>
      <c r="K172" s="86">
        <f>IF(G172="","",G172*(1-$G$4))</f>
        <v/>
      </c>
      <c r="L172" s="86">
        <f>IF(H172="","",H172*(1-$G$4))</f>
        <v/>
      </c>
      <c r="M172" s="85" t="inlineStr">
        <is>
          <t>Нет</t>
        </is>
      </c>
      <c r="N172" s="87" t="n">
        <v>1</v>
      </c>
      <c r="O172" s="87" t="n">
        <v>1</v>
      </c>
      <c r="P172" s="87" t="n">
        <v>60</v>
      </c>
      <c r="Q172" s="88" t="inlineStr">
        <is>
          <t>35 Светотехника</t>
        </is>
      </c>
      <c r="R172" s="88" t="inlineStr">
        <is>
          <t>35.04 Торговое освещение</t>
        </is>
      </c>
      <c r="S172" s="88" t="inlineStr">
        <is>
          <t>35.04.01 Даунлайты</t>
        </is>
      </c>
      <c r="T172" s="88" t="n"/>
      <c r="U172" s="84" t="inlineStr">
        <is>
          <t>Регулярная</t>
        </is>
      </c>
      <c r="V172" s="84" t="inlineStr">
        <is>
          <t>Luma</t>
        </is>
      </c>
      <c r="W172" s="89" t="inlineStr"/>
      <c r="X172" s="90" t="n">
        <v>0.255</v>
      </c>
      <c r="Y172" s="91" t="n">
        <v>0.001005</v>
      </c>
      <c r="Z172" s="85">
        <f>IF(OR(E172="",K172=""),"",E172*K172)</f>
        <v/>
      </c>
      <c r="AA172" s="85">
        <f>IF(OR(E172="",X172=""),"",X172*E172)</f>
        <v/>
      </c>
      <c r="AB172" s="92">
        <f>IF(OR(E172="",Y172=""),"",E172*Y172)</f>
        <v/>
      </c>
    </row>
    <row r="173" ht="75" customHeight="1" s="127">
      <c r="A173" s="81" t="inlineStr">
        <is>
          <t>DLL-1008-14-6500</t>
        </is>
      </c>
      <c r="B173" s="82" t="inlineStr">
        <is>
          <t>Светильник встраиваемый светодиодный ДВО 1008 14Вт 6500K IP20 EKF Basic</t>
        </is>
      </c>
      <c r="C173" s="141" t="inlineStr">
        <is>
          <t>https://cdn.ekfgroup.com/unsafe/fit-in/102x102/center/filters:format(png)/products/8ACE5C0C38B0E6168066118D31C946C0.jpg</t>
        </is>
      </c>
      <c r="D173" s="141" t="n"/>
      <c r="E173" s="83" t="n"/>
      <c r="F173" s="84" t="inlineStr">
        <is>
          <t>шт</t>
        </is>
      </c>
      <c r="G173" s="85" t="n">
        <v>625.62</v>
      </c>
      <c r="H173" s="85" t="n">
        <v>512.8</v>
      </c>
      <c r="I173" s="85">
        <f>G173-(36 *G173/100)</f>
        <v/>
      </c>
      <c r="J173" s="85">
        <f>G173-(25 *G173/100)</f>
        <v/>
      </c>
      <c r="K173" s="86">
        <f>IF(G173="","",G173*(1-$G$4))</f>
        <v/>
      </c>
      <c r="L173" s="86">
        <f>IF(H173="","",H173*(1-$G$4))</f>
        <v/>
      </c>
      <c r="M173" s="85" t="inlineStr">
        <is>
          <t>Нет</t>
        </is>
      </c>
      <c r="N173" s="87" t="n">
        <v>1</v>
      </c>
      <c r="O173" s="87" t="n">
        <v>1</v>
      </c>
      <c r="P173" s="87" t="n">
        <v>60</v>
      </c>
      <c r="Q173" s="88" t="inlineStr">
        <is>
          <t>35 Светотехника</t>
        </is>
      </c>
      <c r="R173" s="88" t="inlineStr">
        <is>
          <t>35.04 Торговое освещение</t>
        </is>
      </c>
      <c r="S173" s="88" t="inlineStr">
        <is>
          <t>35.04.01 Даунлайты</t>
        </is>
      </c>
      <c r="T173" s="88" t="n"/>
      <c r="U173" s="84" t="inlineStr">
        <is>
          <t>Регулярная</t>
        </is>
      </c>
      <c r="V173" s="84" t="inlineStr">
        <is>
          <t>Luma</t>
        </is>
      </c>
      <c r="W173" s="89" t="inlineStr"/>
      <c r="X173" s="90" t="n">
        <v>0.275</v>
      </c>
      <c r="Y173" s="91" t="n">
        <v>0.000922</v>
      </c>
      <c r="Z173" s="85">
        <f>IF(OR(E173="",K173=""),"",E173*K173)</f>
        <v/>
      </c>
      <c r="AA173" s="85">
        <f>IF(OR(E173="",X173=""),"",X173*E173)</f>
        <v/>
      </c>
      <c r="AB173" s="92">
        <f>IF(OR(E173="",Y173=""),"",E173*Y173)</f>
        <v/>
      </c>
    </row>
    <row r="174" ht="75" customHeight="1" s="127">
      <c r="A174" s="81" t="inlineStr">
        <is>
          <t>DLL-1009-20-4000</t>
        </is>
      </c>
      <c r="B174" s="82" t="inlineStr">
        <is>
          <t>Светильник встраиваемый светодиодный ДВО 1009 20Вт 4000K IP20 EKF Basic</t>
        </is>
      </c>
      <c r="C174" s="141" t="inlineStr">
        <is>
          <t>https://cdn.ekfgroup.com/unsafe/fit-in/102x102/center/filters:format(png)/products/8ACE5C0C38B0E6168066118D31C946C0.jpg</t>
        </is>
      </c>
      <c r="D174" s="141" t="n"/>
      <c r="E174" s="83" t="n"/>
      <c r="F174" s="84" t="inlineStr">
        <is>
          <t>шт</t>
        </is>
      </c>
      <c r="G174" s="85" t="n">
        <v>1042.67</v>
      </c>
      <c r="H174" s="85" t="n">
        <v>854.65</v>
      </c>
      <c r="I174" s="85">
        <f>G174-(36 *G174/100)</f>
        <v/>
      </c>
      <c r="J174" s="85">
        <f>G174-(25 *G174/100)</f>
        <v/>
      </c>
      <c r="K174" s="86">
        <f>IF(G174="","",G174*(1-$G$4))</f>
        <v/>
      </c>
      <c r="L174" s="86">
        <f>IF(H174="","",H174*(1-$G$4))</f>
        <v/>
      </c>
      <c r="M174" s="85" t="inlineStr">
        <is>
          <t>Нет</t>
        </is>
      </c>
      <c r="N174" s="87" t="n">
        <v>1</v>
      </c>
      <c r="O174" s="87" t="n">
        <v>1</v>
      </c>
      <c r="P174" s="87" t="n">
        <v>30</v>
      </c>
      <c r="Q174" s="88" t="inlineStr">
        <is>
          <t>35 Светотехника</t>
        </is>
      </c>
      <c r="R174" s="88" t="inlineStr">
        <is>
          <t>35.04 Торговое освещение</t>
        </is>
      </c>
      <c r="S174" s="88" t="inlineStr">
        <is>
          <t>35.04.01 Даунлайты</t>
        </is>
      </c>
      <c r="T174" s="88" t="n"/>
      <c r="U174" s="84" t="inlineStr">
        <is>
          <t>Регулярная</t>
        </is>
      </c>
      <c r="V174" s="84" t="inlineStr">
        <is>
          <t>Luma</t>
        </is>
      </c>
      <c r="W174" s="89" t="inlineStr"/>
      <c r="X174" s="90" t="n">
        <v>0.474</v>
      </c>
      <c r="Y174" s="91" t="n">
        <v>0.002176</v>
      </c>
      <c r="Z174" s="85">
        <f>IF(OR(E174="",K174=""),"",E174*K174)</f>
        <v/>
      </c>
      <c r="AA174" s="85">
        <f>IF(OR(E174="",X174=""),"",X174*E174)</f>
        <v/>
      </c>
      <c r="AB174" s="92">
        <f>IF(OR(E174="",Y174=""),"",E174*Y174)</f>
        <v/>
      </c>
    </row>
    <row r="175" ht="75" customHeight="1" s="127">
      <c r="A175" s="81" t="inlineStr">
        <is>
          <t>DLL-1010-20-6500</t>
        </is>
      </c>
      <c r="B175" s="82" t="inlineStr">
        <is>
          <t>Светильник встраиваемый светодиодный ДВО 1010 20Вт 6500K IP20 EKF Basic</t>
        </is>
      </c>
      <c r="C175" s="141" t="inlineStr">
        <is>
          <t>https://cdn.ekfgroup.com/unsafe/fit-in/102x102/center/filters:format(png)/products/8ACE5C0C38B0E6168066118D31C946C0.jpg</t>
        </is>
      </c>
      <c r="D175" s="141" t="n"/>
      <c r="E175" s="83" t="n"/>
      <c r="F175" s="84" t="inlineStr">
        <is>
          <t>шт</t>
        </is>
      </c>
      <c r="G175" s="85" t="n">
        <v>1042.67</v>
      </c>
      <c r="H175" s="85" t="n">
        <v>854.65</v>
      </c>
      <c r="I175" s="85">
        <f>G175-(36 *G175/100)</f>
        <v/>
      </c>
      <c r="J175" s="85">
        <f>G175-(25 *G175/100)</f>
        <v/>
      </c>
      <c r="K175" s="86">
        <f>IF(G175="","",G175*(1-$G$4))</f>
        <v/>
      </c>
      <c r="L175" s="86">
        <f>IF(H175="","",H175*(1-$G$4))</f>
        <v/>
      </c>
      <c r="M175" s="85" t="inlineStr">
        <is>
          <t>Нет</t>
        </is>
      </c>
      <c r="N175" s="87" t="n">
        <v>1</v>
      </c>
      <c r="O175" s="87" t="n">
        <v>1</v>
      </c>
      <c r="P175" s="87" t="n">
        <v>30</v>
      </c>
      <c r="Q175" s="88" t="inlineStr">
        <is>
          <t>35 Светотехника</t>
        </is>
      </c>
      <c r="R175" s="88" t="inlineStr">
        <is>
          <t>35.04 Торговое освещение</t>
        </is>
      </c>
      <c r="S175" s="88" t="inlineStr">
        <is>
          <t>35.04.01 Даунлайты</t>
        </is>
      </c>
      <c r="T175" s="88" t="n"/>
      <c r="U175" s="84" t="inlineStr">
        <is>
          <t>Регулярная</t>
        </is>
      </c>
      <c r="V175" s="84" t="inlineStr">
        <is>
          <t>Luma</t>
        </is>
      </c>
      <c r="W175" s="89" t="inlineStr"/>
      <c r="X175" s="90" t="n">
        <v>0.476</v>
      </c>
      <c r="Y175" s="91" t="n">
        <v>0.002576</v>
      </c>
      <c r="Z175" s="85">
        <f>IF(OR(E175="",K175=""),"",E175*K175)</f>
        <v/>
      </c>
      <c r="AA175" s="85">
        <f>IF(OR(E175="",X175=""),"",X175*E175)</f>
        <v/>
      </c>
      <c r="AB175" s="92">
        <f>IF(OR(E175="",Y175=""),"",E175*Y175)</f>
        <v/>
      </c>
    </row>
    <row r="176" ht="75" customHeight="1" s="127">
      <c r="A176" s="81" t="inlineStr">
        <is>
          <t>DLL-1102-R-10-4000</t>
        </is>
      </c>
      <c r="B176" s="82" t="inlineStr">
        <is>
          <t>Светодиодный встраиваемый даунлайт безрамочный ДВО 1102 круглый 10Вт 4000K IP20 LUMA EKF</t>
        </is>
      </c>
      <c r="C176" s="141" t="inlineStr">
        <is>
          <t>https://cdn.ekfgroup.com/unsafe/fit-in/102x102/center/filters:format(png)/products/8B3FE32555239C1C651D562848E57C5B.jpg</t>
        </is>
      </c>
      <c r="D176" s="141" t="n"/>
      <c r="E176" s="83" t="n"/>
      <c r="F176" s="84" t="inlineStr">
        <is>
          <t>шт</t>
        </is>
      </c>
      <c r="G176" s="85" t="n">
        <v>323.3</v>
      </c>
      <c r="H176" s="85" t="n">
        <v>265</v>
      </c>
      <c r="I176" s="85">
        <f>G176-(36 *G176/100)</f>
        <v/>
      </c>
      <c r="J176" s="85">
        <f>G176-(25 *G176/100)</f>
        <v/>
      </c>
      <c r="K176" s="86">
        <f>IF(G176="","",G176*(1-$G$4))</f>
        <v/>
      </c>
      <c r="L176" s="86">
        <f>IF(H176="","",H176*(1-$G$4))</f>
        <v/>
      </c>
      <c r="M176" s="85" t="inlineStr">
        <is>
          <t>Нет</t>
        </is>
      </c>
      <c r="N176" s="87" t="n">
        <v>1</v>
      </c>
      <c r="O176" s="87" t="n">
        <v>1</v>
      </c>
      <c r="P176" s="87" t="n">
        <v>100</v>
      </c>
      <c r="Q176" s="88" t="inlineStr">
        <is>
          <t>35 Светотехника</t>
        </is>
      </c>
      <c r="R176" s="88" t="inlineStr">
        <is>
          <t>35.04 Торговое освещение</t>
        </is>
      </c>
      <c r="S176" s="88" t="inlineStr">
        <is>
          <t>35.04.02 Даунлайты безрамочные</t>
        </is>
      </c>
      <c r="T176" s="88" t="n"/>
      <c r="U176" s="84" t="inlineStr">
        <is>
          <t>Временно не производится</t>
        </is>
      </c>
      <c r="V176" s="84" t="inlineStr">
        <is>
          <t>Luma</t>
        </is>
      </c>
      <c r="W176" s="89" t="inlineStr"/>
      <c r="X176" s="90" t="n">
        <v>0.1</v>
      </c>
      <c r="Y176" s="91" t="n">
        <v>0.00052</v>
      </c>
      <c r="Z176" s="85">
        <f>IF(OR(E176="",K176=""),"",E176*K176)</f>
        <v/>
      </c>
      <c r="AA176" s="85">
        <f>IF(OR(E176="",X176=""),"",X176*E176)</f>
        <v/>
      </c>
      <c r="AB176" s="92">
        <f>IF(OR(E176="",Y176=""),"",E176*Y176)</f>
        <v/>
      </c>
    </row>
    <row r="177" ht="75" customHeight="1" s="127">
      <c r="A177" s="81" t="inlineStr">
        <is>
          <t>DLL-1103-R-10-6500</t>
        </is>
      </c>
      <c r="B177" s="82" t="inlineStr">
        <is>
          <t>Светодиодный встраиваемый даунлайт безрамочный ДВО 1103 круглый 10Вт 6500K IP20 LUMA EKF</t>
        </is>
      </c>
      <c r="C177" s="141" t="inlineStr">
        <is>
          <t>https://cdn.ekfgroup.com/unsafe/fit-in/102x102/center/filters:format(png)/products/8B3FE32555239C1C651D562848E57C5B.jpg</t>
        </is>
      </c>
      <c r="D177" s="141" t="n"/>
      <c r="E177" s="83" t="n"/>
      <c r="F177" s="84" t="inlineStr">
        <is>
          <t>шт</t>
        </is>
      </c>
      <c r="G177" s="85" t="n">
        <v>323.3</v>
      </c>
      <c r="H177" s="85" t="n">
        <v>265</v>
      </c>
      <c r="I177" s="85">
        <f>G177-(36 *G177/100)</f>
        <v/>
      </c>
      <c r="J177" s="85">
        <f>G177-(25 *G177/100)</f>
        <v/>
      </c>
      <c r="K177" s="86">
        <f>IF(G177="","",G177*(1-$G$4))</f>
        <v/>
      </c>
      <c r="L177" s="86">
        <f>IF(H177="","",H177*(1-$G$4))</f>
        <v/>
      </c>
      <c r="M177" s="85" t="inlineStr">
        <is>
          <t>Нет</t>
        </is>
      </c>
      <c r="N177" s="87" t="n">
        <v>1</v>
      </c>
      <c r="O177" s="87" t="n">
        <v>1</v>
      </c>
      <c r="P177" s="87" t="n">
        <v>100</v>
      </c>
      <c r="Q177" s="88" t="inlineStr">
        <is>
          <t>35 Светотехника</t>
        </is>
      </c>
      <c r="R177" s="88" t="inlineStr">
        <is>
          <t>35.04 Торговое освещение</t>
        </is>
      </c>
      <c r="S177" s="88" t="inlineStr">
        <is>
          <t>35.04.02 Даунлайты безрамочные</t>
        </is>
      </c>
      <c r="T177" s="88" t="n"/>
      <c r="U177" s="84" t="inlineStr">
        <is>
          <t>Временно не производится</t>
        </is>
      </c>
      <c r="V177" s="84" t="inlineStr">
        <is>
          <t>Luma</t>
        </is>
      </c>
      <c r="W177" s="89" t="inlineStr"/>
      <c r="X177" s="90" t="n">
        <v>0.1</v>
      </c>
      <c r="Y177" s="91" t="n">
        <v>0.00052</v>
      </c>
      <c r="Z177" s="85">
        <f>IF(OR(E177="",K177=""),"",E177*K177)</f>
        <v/>
      </c>
      <c r="AA177" s="85">
        <f>IF(OR(E177="",X177=""),"",X177*E177)</f>
        <v/>
      </c>
      <c r="AB177" s="92">
        <f>IF(OR(E177="",Y177=""),"",E177*Y177)</f>
        <v/>
      </c>
    </row>
    <row r="178" ht="75" customHeight="1" s="127">
      <c r="A178" s="81" t="inlineStr">
        <is>
          <t>DLL-1105-R-18-4000</t>
        </is>
      </c>
      <c r="B178" s="82" t="inlineStr">
        <is>
          <t>Светодиодный встраиваемый даунлайт безрамочный ДВО 1105 круглый 18Вт 4000K IP20 LUMA EKF</t>
        </is>
      </c>
      <c r="C178" s="141" t="inlineStr">
        <is>
          <t>https://cdn.ekfgroup.com/unsafe/fit-in/102x102/center/filters:format(png)/products/2E641FCD959F21330456A1D0ADB831F4.jpg</t>
        </is>
      </c>
      <c r="D178" s="141" t="n"/>
      <c r="E178" s="83" t="n"/>
      <c r="F178" s="84" t="inlineStr">
        <is>
          <t>шт</t>
        </is>
      </c>
      <c r="G178" s="85" t="n">
        <v>384.73</v>
      </c>
      <c r="H178" s="85" t="n">
        <v>315.35</v>
      </c>
      <c r="I178" s="85">
        <f>G178-(36 *G178/100)</f>
        <v/>
      </c>
      <c r="J178" s="85">
        <f>G178-(25 *G178/100)</f>
        <v/>
      </c>
      <c r="K178" s="86">
        <f>IF(G178="","",G178*(1-$G$4))</f>
        <v/>
      </c>
      <c r="L178" s="86">
        <f>IF(H178="","",H178*(1-$G$4))</f>
        <v/>
      </c>
      <c r="M178" s="85" t="inlineStr">
        <is>
          <t>Нет</t>
        </is>
      </c>
      <c r="N178" s="87" t="n">
        <v>1</v>
      </c>
      <c r="O178" s="87" t="n">
        <v>1</v>
      </c>
      <c r="P178" s="87" t="n">
        <v>60</v>
      </c>
      <c r="Q178" s="88" t="inlineStr">
        <is>
          <t>35 Светотехника</t>
        </is>
      </c>
      <c r="R178" s="88" t="inlineStr">
        <is>
          <t>35.04 Торговое освещение</t>
        </is>
      </c>
      <c r="S178" s="88" t="inlineStr">
        <is>
          <t>35.04.02 Даунлайты безрамочные</t>
        </is>
      </c>
      <c r="T178" s="88" t="n"/>
      <c r="U178" s="84" t="inlineStr">
        <is>
          <t>Регулярная</t>
        </is>
      </c>
      <c r="V178" s="84" t="inlineStr">
        <is>
          <t>Luma</t>
        </is>
      </c>
      <c r="W178" s="89" t="inlineStr"/>
      <c r="X178" s="90" t="n">
        <v>0.14</v>
      </c>
      <c r="Y178" s="91" t="n">
        <v>0.000705</v>
      </c>
      <c r="Z178" s="85">
        <f>IF(OR(E178="",K178=""),"",E178*K178)</f>
        <v/>
      </c>
      <c r="AA178" s="85">
        <f>IF(OR(E178="",X178=""),"",X178*E178)</f>
        <v/>
      </c>
      <c r="AB178" s="92">
        <f>IF(OR(E178="",Y178=""),"",E178*Y178)</f>
        <v/>
      </c>
    </row>
    <row r="179" ht="75" customHeight="1" s="127">
      <c r="A179" s="81" t="inlineStr">
        <is>
          <t>DLL-1106-R-18-6500</t>
        </is>
      </c>
      <c r="B179" s="82" t="inlineStr">
        <is>
          <t>Светодиодный встраиваемый даунлайт безрамочный ДВО 1106 круглый 18Вт 6500K IP20 LUMA EKF</t>
        </is>
      </c>
      <c r="C179" s="141" t="inlineStr">
        <is>
          <t>https://cdn.ekfgroup.com/unsafe/fit-in/102x102/center/filters:format(png)/products/2E641FCD959F21330456A1D0ADB831F4.jpg</t>
        </is>
      </c>
      <c r="D179" s="141" t="n"/>
      <c r="E179" s="83" t="n"/>
      <c r="F179" s="84" t="inlineStr">
        <is>
          <t>шт</t>
        </is>
      </c>
      <c r="G179" s="85" t="n">
        <v>384.73</v>
      </c>
      <c r="H179" s="85" t="n">
        <v>315.35</v>
      </c>
      <c r="I179" s="85">
        <f>G179-(36 *G179/100)</f>
        <v/>
      </c>
      <c r="J179" s="85">
        <f>G179-(25 *G179/100)</f>
        <v/>
      </c>
      <c r="K179" s="86">
        <f>IF(G179="","",G179*(1-$G$4))</f>
        <v/>
      </c>
      <c r="L179" s="86">
        <f>IF(H179="","",H179*(1-$G$4))</f>
        <v/>
      </c>
      <c r="M179" s="85" t="inlineStr">
        <is>
          <t>Нет</t>
        </is>
      </c>
      <c r="N179" s="87" t="n">
        <v>1</v>
      </c>
      <c r="O179" s="87" t="n">
        <v>1</v>
      </c>
      <c r="P179" s="87" t="n">
        <v>60</v>
      </c>
      <c r="Q179" s="88" t="inlineStr">
        <is>
          <t>35 Светотехника</t>
        </is>
      </c>
      <c r="R179" s="88" t="inlineStr">
        <is>
          <t>35.04 Торговое освещение</t>
        </is>
      </c>
      <c r="S179" s="88" t="inlineStr">
        <is>
          <t>35.04.02 Даунлайты безрамочные</t>
        </is>
      </c>
      <c r="T179" s="88" t="n"/>
      <c r="U179" s="84" t="inlineStr">
        <is>
          <t>Регулярная</t>
        </is>
      </c>
      <c r="V179" s="84" t="inlineStr">
        <is>
          <t>Luma</t>
        </is>
      </c>
      <c r="W179" s="89" t="inlineStr"/>
      <c r="X179" s="90" t="n">
        <v>0.14</v>
      </c>
      <c r="Y179" s="91" t="n">
        <v>0.000705</v>
      </c>
      <c r="Z179" s="85">
        <f>IF(OR(E179="",K179=""),"",E179*K179)</f>
        <v/>
      </c>
      <c r="AA179" s="85">
        <f>IF(OR(E179="",X179=""),"",X179*E179)</f>
        <v/>
      </c>
      <c r="AB179" s="92">
        <f>IF(OR(E179="",Y179=""),"",E179*Y179)</f>
        <v/>
      </c>
    </row>
    <row r="180" ht="75" customHeight="1" s="127">
      <c r="A180" s="81" t="inlineStr">
        <is>
          <t>DLL-1108-R-24-4000</t>
        </is>
      </c>
      <c r="B180" s="82" t="inlineStr">
        <is>
          <t>Светодиодный встраиваемый даунлайт безрамочный ДВО 1108 круглый 24Вт 4000K IP20 LUMA EKF</t>
        </is>
      </c>
      <c r="C180" s="141" t="inlineStr">
        <is>
          <t>https://cdn.ekfgroup.com/unsafe/fit-in/102x102/center/filters:format(png)/products/4439F8952D92B6EF060876BDFFD92DEA.jpg</t>
        </is>
      </c>
      <c r="D180" s="141" t="n"/>
      <c r="E180" s="83" t="n"/>
      <c r="F180" s="84" t="inlineStr">
        <is>
          <t>шт</t>
        </is>
      </c>
      <c r="G180" s="85" t="n">
        <v>549.61</v>
      </c>
      <c r="H180" s="85" t="n">
        <v>450.5</v>
      </c>
      <c r="I180" s="85">
        <f>G180-(36 *G180/100)</f>
        <v/>
      </c>
      <c r="J180" s="85">
        <f>G180-(25 *G180/100)</f>
        <v/>
      </c>
      <c r="K180" s="86">
        <f>IF(G180="","",G180*(1-$G$4))</f>
        <v/>
      </c>
      <c r="L180" s="86">
        <f>IF(H180="","",H180*(1-$G$4))</f>
        <v/>
      </c>
      <c r="M180" s="85" t="inlineStr">
        <is>
          <t>Нет</t>
        </is>
      </c>
      <c r="N180" s="87" t="n">
        <v>1</v>
      </c>
      <c r="O180" s="87" t="n">
        <v>1</v>
      </c>
      <c r="P180" s="87" t="n">
        <v>40</v>
      </c>
      <c r="Q180" s="88" t="inlineStr">
        <is>
          <t>35 Светотехника</t>
        </is>
      </c>
      <c r="R180" s="88" t="inlineStr">
        <is>
          <t>35.04 Торговое освещение</t>
        </is>
      </c>
      <c r="S180" s="88" t="inlineStr">
        <is>
          <t>35.04.02 Даунлайты безрамочные</t>
        </is>
      </c>
      <c r="T180" s="88" t="n"/>
      <c r="U180" s="84" t="inlineStr">
        <is>
          <t>Регулярная</t>
        </is>
      </c>
      <c r="V180" s="84" t="inlineStr">
        <is>
          <t>Luma</t>
        </is>
      </c>
      <c r="W180" s="89" t="inlineStr"/>
      <c r="X180" s="90" t="n">
        <v>0.24</v>
      </c>
      <c r="Y180" s="91" t="n">
        <v>0.001317</v>
      </c>
      <c r="Z180" s="85">
        <f>IF(OR(E180="",K180=""),"",E180*K180)</f>
        <v/>
      </c>
      <c r="AA180" s="85">
        <f>IF(OR(E180="",X180=""),"",X180*E180)</f>
        <v/>
      </c>
      <c r="AB180" s="92">
        <f>IF(OR(E180="",Y180=""),"",E180*Y180)</f>
        <v/>
      </c>
    </row>
    <row r="181" ht="75" customHeight="1" s="127">
      <c r="A181" s="81" t="inlineStr">
        <is>
          <t>DLL-1109-R-24-6500</t>
        </is>
      </c>
      <c r="B181" s="82" t="inlineStr">
        <is>
          <t>Светодиодный встраиваемый даунлайт безрамочный ДВО 1109 круглый 24Вт 6500K IP20 LUMA EKF</t>
        </is>
      </c>
      <c r="C181" s="141" t="inlineStr">
        <is>
          <t>https://cdn.ekfgroup.com/unsafe/fit-in/102x102/center/filters:format(png)/products/4439F8952D92B6EF060876BDFFD92DEA.jpg</t>
        </is>
      </c>
      <c r="D181" s="141" t="n"/>
      <c r="E181" s="83" t="n"/>
      <c r="F181" s="84" t="inlineStr">
        <is>
          <t>шт</t>
        </is>
      </c>
      <c r="G181" s="85" t="n">
        <v>549.61</v>
      </c>
      <c r="H181" s="85" t="n">
        <v>450.5</v>
      </c>
      <c r="I181" s="85">
        <f>G181-(36 *G181/100)</f>
        <v/>
      </c>
      <c r="J181" s="85">
        <f>G181-(25 *G181/100)</f>
        <v/>
      </c>
      <c r="K181" s="86">
        <f>IF(G181="","",G181*(1-$G$4))</f>
        <v/>
      </c>
      <c r="L181" s="86">
        <f>IF(H181="","",H181*(1-$G$4))</f>
        <v/>
      </c>
      <c r="M181" s="85" t="inlineStr">
        <is>
          <t>Нет</t>
        </is>
      </c>
      <c r="N181" s="87" t="n">
        <v>1</v>
      </c>
      <c r="O181" s="87" t="n">
        <v>1</v>
      </c>
      <c r="P181" s="87" t="n">
        <v>40</v>
      </c>
      <c r="Q181" s="88" t="inlineStr">
        <is>
          <t>35 Светотехника</t>
        </is>
      </c>
      <c r="R181" s="88" t="inlineStr">
        <is>
          <t>35.04 Торговое освещение</t>
        </is>
      </c>
      <c r="S181" s="88" t="inlineStr">
        <is>
          <t>35.04.02 Даунлайты безрамочные</t>
        </is>
      </c>
      <c r="T181" s="88" t="n"/>
      <c r="U181" s="84" t="inlineStr">
        <is>
          <t>Регулярная</t>
        </is>
      </c>
      <c r="V181" s="84" t="inlineStr">
        <is>
          <t>Luma</t>
        </is>
      </c>
      <c r="W181" s="89" t="inlineStr"/>
      <c r="X181" s="90" t="n">
        <v>0.24</v>
      </c>
      <c r="Y181" s="91" t="n">
        <v>0.001317</v>
      </c>
      <c r="Z181" s="85">
        <f>IF(OR(E181="",K181=""),"",E181*K181)</f>
        <v/>
      </c>
      <c r="AA181" s="85">
        <f>IF(OR(E181="",X181=""),"",X181*E181)</f>
        <v/>
      </c>
      <c r="AB181" s="92">
        <f>IF(OR(E181="",Y181=""),"",E181*Y181)</f>
        <v/>
      </c>
    </row>
    <row r="182" ht="75" customHeight="1" s="127">
      <c r="A182" s="81" t="inlineStr">
        <is>
          <t>ASC-W-1-LBL</t>
        </is>
      </c>
      <c r="B182" s="82" t="inlineStr">
        <is>
          <t>Кабель для подключения светодиодных линейных светильников ДБО-60/120/150 белый 1 метр 3x0,75 мм2 EKF</t>
        </is>
      </c>
      <c r="C182" s="141" t="inlineStr">
        <is>
          <t>https://cdn.ekfgroup.com/unsafe/fit-in/102x102/center/filters:format(png)/products/F0F0E437BF67B7B623F851D33ED36C5B.jpg</t>
        </is>
      </c>
      <c r="D182" s="141" t="n"/>
      <c r="E182" s="83" t="n"/>
      <c r="F182" s="84" t="inlineStr">
        <is>
          <t>шт</t>
        </is>
      </c>
      <c r="G182" s="85" t="n">
        <v>301.4</v>
      </c>
      <c r="H182" s="85" t="n">
        <v>247.05</v>
      </c>
      <c r="I182" s="85">
        <f>G182-(36 *G182/100)</f>
        <v/>
      </c>
      <c r="J182" s="85">
        <f>G182-(25 *G182/100)</f>
        <v/>
      </c>
      <c r="K182" s="86">
        <f>IF(G182="","",G182*(1-$G$4))</f>
        <v/>
      </c>
      <c r="L182" s="86">
        <f>IF(H182="","",H182*(1-$G$4))</f>
        <v/>
      </c>
      <c r="M182" s="85" t="inlineStr">
        <is>
          <t>Нет</t>
        </is>
      </c>
      <c r="N182" s="87" t="n">
        <v>1</v>
      </c>
      <c r="O182" s="87" t="n">
        <v>1</v>
      </c>
      <c r="P182" s="87" t="n">
        <v>100</v>
      </c>
      <c r="Q182" s="88" t="inlineStr">
        <is>
          <t>35 Светотехника</t>
        </is>
      </c>
      <c r="R182" s="88" t="inlineStr">
        <is>
          <t>35.04 Торговое освещение</t>
        </is>
      </c>
      <c r="S182" s="88" t="inlineStr">
        <is>
          <t>35.04.03 Светильники линейные торговые</t>
        </is>
      </c>
      <c r="T182" s="88" t="n"/>
      <c r="U182" s="84" t="inlineStr">
        <is>
          <t>Регулярная</t>
        </is>
      </c>
      <c r="V182" s="84" t="inlineStr">
        <is>
          <t>Luma</t>
        </is>
      </c>
      <c r="W182" s="89" t="inlineStr"/>
      <c r="X182" s="90" t="n">
        <v>0.09</v>
      </c>
      <c r="Y182" s="91" t="n">
        <v>0.00042</v>
      </c>
      <c r="Z182" s="85">
        <f>IF(OR(E182="",K182=""),"",E182*K182)</f>
        <v/>
      </c>
      <c r="AA182" s="85">
        <f>IF(OR(E182="",X182=""),"",X182*E182)</f>
        <v/>
      </c>
      <c r="AB182" s="92">
        <f>IF(OR(E182="",Y182=""),"",E182*Y182)</f>
        <v/>
      </c>
    </row>
    <row r="183" ht="75" customHeight="1" s="127">
      <c r="A183" s="81" t="inlineStr">
        <is>
          <t>ASC-B-1-LBL</t>
        </is>
      </c>
      <c r="B183" s="82" t="inlineStr">
        <is>
          <t>Кабель для подключения светодиодных линейных светильников ДБО-60/120/150 черный 1 метр 3x0,75 мм2 EKF</t>
        </is>
      </c>
      <c r="C183" s="141" t="inlineStr">
        <is>
          <t>https://cdn.ekfgroup.com/unsafe/fit-in/102x102/center/filters:format(png)/products/3FB36C3FFE9C4E1E4273205F2781A4D8.jpg</t>
        </is>
      </c>
      <c r="D183" s="141" t="n"/>
      <c r="E183" s="83" t="n"/>
      <c r="F183" s="84" t="inlineStr">
        <is>
          <t>шт</t>
        </is>
      </c>
      <c r="G183" s="85" t="n">
        <v>301.4</v>
      </c>
      <c r="H183" s="85" t="n">
        <v>247.05</v>
      </c>
      <c r="I183" s="85">
        <f>G183-(36 *G183/100)</f>
        <v/>
      </c>
      <c r="J183" s="85">
        <f>G183-(25 *G183/100)</f>
        <v/>
      </c>
      <c r="K183" s="86">
        <f>IF(G183="","",G183*(1-$G$4))</f>
        <v/>
      </c>
      <c r="L183" s="86">
        <f>IF(H183="","",H183*(1-$G$4))</f>
        <v/>
      </c>
      <c r="M183" s="85" t="inlineStr">
        <is>
          <t>Нет</t>
        </is>
      </c>
      <c r="N183" s="87" t="n">
        <v>1</v>
      </c>
      <c r="O183" s="87" t="n">
        <v>1</v>
      </c>
      <c r="P183" s="87" t="n">
        <v>100</v>
      </c>
      <c r="Q183" s="88" t="inlineStr">
        <is>
          <t>35 Светотехника</t>
        </is>
      </c>
      <c r="R183" s="88" t="inlineStr">
        <is>
          <t>35.04 Торговое освещение</t>
        </is>
      </c>
      <c r="S183" s="88" t="inlineStr">
        <is>
          <t>35.04.03 Светильники линейные торговые</t>
        </is>
      </c>
      <c r="T183" s="88" t="n"/>
      <c r="U183" s="84" t="inlineStr">
        <is>
          <t>Регулярная</t>
        </is>
      </c>
      <c r="V183" s="84" t="inlineStr">
        <is>
          <t>Luma</t>
        </is>
      </c>
      <c r="W183" s="89" t="inlineStr"/>
      <c r="X183" s="90" t="n">
        <v>0.09</v>
      </c>
      <c r="Y183" s="91" t="n">
        <v>0.00042</v>
      </c>
      <c r="Z183" s="85">
        <f>IF(OR(E183="",K183=""),"",E183*K183)</f>
        <v/>
      </c>
      <c r="AA183" s="85">
        <f>IF(OR(E183="",X183=""),"",X183*E183)</f>
        <v/>
      </c>
      <c r="AB183" s="92">
        <f>IF(OR(E183="",Y183=""),"",E183*Y183)</f>
        <v/>
      </c>
    </row>
    <row r="184" ht="75" customHeight="1" s="127">
      <c r="A184" s="81" t="inlineStr">
        <is>
          <t>RAIL-KIT-LBL</t>
        </is>
      </c>
      <c r="B184" s="82" t="inlineStr">
        <is>
          <t>Набор для крепления светодиодных линейных светильников ДБО 60/120/150 к реечным потолкам EKF</t>
        </is>
      </c>
      <c r="C184" s="141" t="inlineStr">
        <is>
          <t>https://cdn.ekfgroup.com/unsafe/fit-in/102x102/center/filters:format(png)/products/6A2930DCD6E7239B964EBB927277F2FE.jpg</t>
        </is>
      </c>
      <c r="D184" s="141" t="n"/>
      <c r="E184" s="83" t="n"/>
      <c r="F184" s="84" t="inlineStr">
        <is>
          <t>шт</t>
        </is>
      </c>
      <c r="G184" s="85" t="n">
        <v>118.8</v>
      </c>
      <c r="H184" s="85" t="n">
        <v>97.38</v>
      </c>
      <c r="I184" s="85">
        <f>G184-(36 *G184/100)</f>
        <v/>
      </c>
      <c r="J184" s="85">
        <f>G184-(25 *G184/100)</f>
        <v/>
      </c>
      <c r="K184" s="86">
        <f>IF(G184="","",G184*(1-$G$4))</f>
        <v/>
      </c>
      <c r="L184" s="86">
        <f>IF(H184="","",H184*(1-$G$4))</f>
        <v/>
      </c>
      <c r="M184" s="85" t="inlineStr">
        <is>
          <t>Нет</t>
        </is>
      </c>
      <c r="N184" s="87" t="n">
        <v>1</v>
      </c>
      <c r="O184" s="87" t="n">
        <v>1</v>
      </c>
      <c r="P184" s="87" t="n">
        <v>100</v>
      </c>
      <c r="Q184" s="88" t="inlineStr">
        <is>
          <t>35 Светотехника</t>
        </is>
      </c>
      <c r="R184" s="88" t="inlineStr">
        <is>
          <t>35.04 Торговое освещение</t>
        </is>
      </c>
      <c r="S184" s="88" t="inlineStr">
        <is>
          <t>35.04.03 Светильники линейные торговые</t>
        </is>
      </c>
      <c r="T184" s="88" t="n"/>
      <c r="U184" s="84" t="inlineStr">
        <is>
          <t>Регулярная</t>
        </is>
      </c>
      <c r="V184" s="84" t="inlineStr">
        <is>
          <t>Luma</t>
        </is>
      </c>
      <c r="W184" s="89" t="inlineStr"/>
      <c r="X184" s="90" t="n">
        <v>0.06</v>
      </c>
      <c r="Y184" s="91" t="n">
        <v>0.000137</v>
      </c>
      <c r="Z184" s="85">
        <f>IF(OR(E184="",K184=""),"",E184*K184)</f>
        <v/>
      </c>
      <c r="AA184" s="85">
        <f>IF(OR(E184="",X184=""),"",X184*E184)</f>
        <v/>
      </c>
      <c r="AB184" s="92">
        <f>IF(OR(E184="",Y184=""),"",E184*Y184)</f>
        <v/>
      </c>
    </row>
    <row r="185" ht="75" customHeight="1" s="127">
      <c r="A185" s="81" t="inlineStr">
        <is>
          <t>HMK-V2-LBL</t>
        </is>
      </c>
      <c r="B185" s="82" t="inlineStr">
        <is>
          <t>Набор для подвесного крепления светодиодных линейных светильников ДБО-60/120/150 EKF</t>
        </is>
      </c>
      <c r="C185" s="141" t="inlineStr">
        <is>
          <t>https://cdn.ekfgroup.com/unsafe/fit-in/102x102/center/filters:format(png)/products/D621D5A0FEE3FA20BF481EFA36A33B8C.jpg</t>
        </is>
      </c>
      <c r="D185" s="141" t="n"/>
      <c r="E185" s="83" t="n"/>
      <c r="F185" s="84" t="inlineStr">
        <is>
          <t>шт</t>
        </is>
      </c>
      <c r="G185" s="85" t="n">
        <v>198</v>
      </c>
      <c r="H185" s="85" t="n">
        <v>162.3</v>
      </c>
      <c r="I185" s="85">
        <f>G185-(36 *G185/100)</f>
        <v/>
      </c>
      <c r="J185" s="85">
        <f>G185-(25 *G185/100)</f>
        <v/>
      </c>
      <c r="K185" s="86">
        <f>IF(G185="","",G185*(1-$G$4))</f>
        <v/>
      </c>
      <c r="L185" s="86">
        <f>IF(H185="","",H185*(1-$G$4))</f>
        <v/>
      </c>
      <c r="M185" s="85" t="inlineStr">
        <is>
          <t>Нет</t>
        </is>
      </c>
      <c r="N185" s="87" t="n">
        <v>1</v>
      </c>
      <c r="O185" s="87" t="n">
        <v>1</v>
      </c>
      <c r="P185" s="87" t="n">
        <v>100</v>
      </c>
      <c r="Q185" s="88" t="inlineStr">
        <is>
          <t>35 Светотехника</t>
        </is>
      </c>
      <c r="R185" s="88" t="inlineStr">
        <is>
          <t>35.04 Торговое освещение</t>
        </is>
      </c>
      <c r="S185" s="88" t="inlineStr">
        <is>
          <t>35.04.03 Светильники линейные торговые</t>
        </is>
      </c>
      <c r="T185" s="88" t="n"/>
      <c r="U185" s="84" t="inlineStr">
        <is>
          <t>Регулярная</t>
        </is>
      </c>
      <c r="V185" s="84" t="inlineStr">
        <is>
          <t>Luma</t>
        </is>
      </c>
      <c r="W185" s="89" t="inlineStr"/>
      <c r="X185" s="90" t="n">
        <v>0.07000000000000001</v>
      </c>
      <c r="Y185" s="91" t="n">
        <v>0.00027</v>
      </c>
      <c r="Z185" s="85">
        <f>IF(OR(E185="",K185=""),"",E185*K185)</f>
        <v/>
      </c>
      <c r="AA185" s="85">
        <f>IF(OR(E185="",X185=""),"",X185*E185)</f>
        <v/>
      </c>
      <c r="AB185" s="92">
        <f>IF(OR(E185="",Y185=""),"",E185*Y185)</f>
        <v/>
      </c>
    </row>
    <row r="186" ht="75" customHeight="1" s="127">
      <c r="A186" s="81" t="inlineStr">
        <is>
          <t>LBL-120-48-W-4000</t>
        </is>
      </c>
      <c r="B186" s="82" t="inlineStr">
        <is>
          <t>Светильник светодиодный линейный ДБО-120 белый 48Вт 4000К 1180x65x70 IP20 LUMA EKF</t>
        </is>
      </c>
      <c r="C186" s="141" t="inlineStr">
        <is>
          <t>https://cdn.ekfgroup.com/unsafe/fit-in/102x102/center/filters:format(png)/products/C0E75025D64815D48A9A7A30912C4EB5.jpg</t>
        </is>
      </c>
      <c r="D186" s="141" t="n"/>
      <c r="E186" s="83" t="n"/>
      <c r="F186" s="84" t="inlineStr">
        <is>
          <t>шт</t>
        </is>
      </c>
      <c r="G186" s="85" t="n">
        <v>4588.1</v>
      </c>
      <c r="H186" s="85" t="n">
        <v>3760.74</v>
      </c>
      <c r="I186" s="85">
        <f>G186-(36 *G186/100)</f>
        <v/>
      </c>
      <c r="J186" s="85">
        <f>G186-(25 *G186/100)</f>
        <v/>
      </c>
      <c r="K186" s="86">
        <f>IF(G186="","",G186*(1-$G$4))</f>
        <v/>
      </c>
      <c r="L186" s="86">
        <f>IF(H186="","",H186*(1-$G$4))</f>
        <v/>
      </c>
      <c r="M186" s="85" t="inlineStr">
        <is>
          <t>Нет</t>
        </is>
      </c>
      <c r="N186" s="87" t="n">
        <v>1</v>
      </c>
      <c r="O186" s="87" t="n">
        <v>1</v>
      </c>
      <c r="P186" s="87" t="n">
        <v>10</v>
      </c>
      <c r="Q186" s="88" t="inlineStr">
        <is>
          <t>35 Светотехника</t>
        </is>
      </c>
      <c r="R186" s="88" t="inlineStr">
        <is>
          <t>35.04 Торговое освещение</t>
        </is>
      </c>
      <c r="S186" s="88" t="inlineStr">
        <is>
          <t>35.04.03 Светильники линейные торговые</t>
        </is>
      </c>
      <c r="T186" s="88" t="n"/>
      <c r="U186" s="84" t="inlineStr">
        <is>
          <t>Регулярная</t>
        </is>
      </c>
      <c r="V186" s="84" t="inlineStr">
        <is>
          <t>Luma</t>
        </is>
      </c>
      <c r="W186" s="89" t="inlineStr"/>
      <c r="X186" s="90" t="n">
        <v>1.208</v>
      </c>
      <c r="Y186" s="91" t="n">
        <v>0.005795</v>
      </c>
      <c r="Z186" s="85">
        <f>IF(OR(E186="",K186=""),"",E186*K186)</f>
        <v/>
      </c>
      <c r="AA186" s="85">
        <f>IF(OR(E186="",X186=""),"",X186*E186)</f>
        <v/>
      </c>
      <c r="AB186" s="92">
        <f>IF(OR(E186="",Y186=""),"",E186*Y186)</f>
        <v/>
      </c>
    </row>
    <row r="187" ht="75" customHeight="1" s="127">
      <c r="A187" s="81" t="inlineStr">
        <is>
          <t>LBL-120-48-W-6500</t>
        </is>
      </c>
      <c r="B187" s="82" t="inlineStr">
        <is>
          <t>Светильник светодиодный линейный ДБО-120 белый 48Вт 6500К 1180x65x70 IP20 LUMA EKF</t>
        </is>
      </c>
      <c r="C187" s="141" t="inlineStr">
        <is>
          <t>https://cdn.ekfgroup.com/unsafe/fit-in/102x102/center/filters:format(png)/products/C0E75025D64815D48A9A7A30912C4EB5.jpg</t>
        </is>
      </c>
      <c r="D187" s="141" t="n"/>
      <c r="E187" s="83" t="n"/>
      <c r="F187" s="84" t="inlineStr">
        <is>
          <t>шт</t>
        </is>
      </c>
      <c r="G187" s="85" t="n">
        <v>4588.1</v>
      </c>
      <c r="H187" s="85" t="n">
        <v>3760.74</v>
      </c>
      <c r="I187" s="85">
        <f>G187-(36 *G187/100)</f>
        <v/>
      </c>
      <c r="J187" s="85">
        <f>G187-(25 *G187/100)</f>
        <v/>
      </c>
      <c r="K187" s="86">
        <f>IF(G187="","",G187*(1-$G$4))</f>
        <v/>
      </c>
      <c r="L187" s="86">
        <f>IF(H187="","",H187*(1-$G$4))</f>
        <v/>
      </c>
      <c r="M187" s="85" t="inlineStr">
        <is>
          <t>Нет</t>
        </is>
      </c>
      <c r="N187" s="87" t="n">
        <v>1</v>
      </c>
      <c r="O187" s="87" t="n">
        <v>1</v>
      </c>
      <c r="P187" s="87" t="n">
        <v>10</v>
      </c>
      <c r="Q187" s="88" t="inlineStr">
        <is>
          <t>35 Светотехника</t>
        </is>
      </c>
      <c r="R187" s="88" t="inlineStr">
        <is>
          <t>35.04 Торговое освещение</t>
        </is>
      </c>
      <c r="S187" s="88" t="inlineStr">
        <is>
          <t>35.04.03 Светильники линейные торговые</t>
        </is>
      </c>
      <c r="T187" s="88" t="n"/>
      <c r="U187" s="84" t="inlineStr">
        <is>
          <t>Регулярная</t>
        </is>
      </c>
      <c r="V187" s="84" t="inlineStr">
        <is>
          <t>Luma</t>
        </is>
      </c>
      <c r="W187" s="89" t="inlineStr"/>
      <c r="X187" s="90" t="n">
        <v>1.208</v>
      </c>
      <c r="Y187" s="91" t="n">
        <v>0.005795</v>
      </c>
      <c r="Z187" s="85">
        <f>IF(OR(E187="",K187=""),"",E187*K187)</f>
        <v/>
      </c>
      <c r="AA187" s="85">
        <f>IF(OR(E187="",X187=""),"",X187*E187)</f>
        <v/>
      </c>
      <c r="AB187" s="92">
        <f>IF(OR(E187="",Y187=""),"",E187*Y187)</f>
        <v/>
      </c>
    </row>
    <row r="188" ht="75" customHeight="1" s="127">
      <c r="A188" s="81" t="inlineStr">
        <is>
          <t>LBL-120-48-B-4000</t>
        </is>
      </c>
      <c r="B188" s="82" t="inlineStr">
        <is>
          <t>Светильник светодиодный линейный ДБО-120 черный 48Вт 4000К 1180x65x70 IP20 LUMA EKF</t>
        </is>
      </c>
      <c r="C188" s="141" t="inlineStr">
        <is>
          <t>https://cdn.ekfgroup.com/unsafe/fit-in/102x102/center/filters:format(png)/products/98D29325F3D4FF6C585F69AB501E20CA.jpg</t>
        </is>
      </c>
      <c r="D188" s="141" t="n"/>
      <c r="E188" s="83" t="n"/>
      <c r="F188" s="84" t="inlineStr">
        <is>
          <t>шт</t>
        </is>
      </c>
      <c r="G188" s="85" t="n">
        <v>4588.1</v>
      </c>
      <c r="H188" s="85" t="n">
        <v>3760.74</v>
      </c>
      <c r="I188" s="85">
        <f>G188-(36 *G188/100)</f>
        <v/>
      </c>
      <c r="J188" s="85">
        <f>G188-(25 *G188/100)</f>
        <v/>
      </c>
      <c r="K188" s="86">
        <f>IF(G188="","",G188*(1-$G$4))</f>
        <v/>
      </c>
      <c r="L188" s="86">
        <f>IF(H188="","",H188*(1-$G$4))</f>
        <v/>
      </c>
      <c r="M188" s="85" t="inlineStr">
        <is>
          <t>Нет</t>
        </is>
      </c>
      <c r="N188" s="87" t="n">
        <v>1</v>
      </c>
      <c r="O188" s="87" t="n">
        <v>1</v>
      </c>
      <c r="P188" s="87" t="n">
        <v>10</v>
      </c>
      <c r="Q188" s="88" t="inlineStr">
        <is>
          <t>35 Светотехника</t>
        </is>
      </c>
      <c r="R188" s="88" t="inlineStr">
        <is>
          <t>35.04 Торговое освещение</t>
        </is>
      </c>
      <c r="S188" s="88" t="inlineStr">
        <is>
          <t>35.04.03 Светильники линейные торговые</t>
        </is>
      </c>
      <c r="T188" s="88" t="n"/>
      <c r="U188" s="84" t="inlineStr">
        <is>
          <t>Регулярная</t>
        </is>
      </c>
      <c r="V188" s="84" t="inlineStr">
        <is>
          <t>Luma</t>
        </is>
      </c>
      <c r="W188" s="89" t="inlineStr"/>
      <c r="X188" s="90" t="n">
        <v>1.208</v>
      </c>
      <c r="Y188" s="91" t="n">
        <v>0.005795</v>
      </c>
      <c r="Z188" s="85">
        <f>IF(OR(E188="",K188=""),"",E188*K188)</f>
        <v/>
      </c>
      <c r="AA188" s="85">
        <f>IF(OR(E188="",X188=""),"",X188*E188)</f>
        <v/>
      </c>
      <c r="AB188" s="92">
        <f>IF(OR(E188="",Y188=""),"",E188*Y188)</f>
        <v/>
      </c>
    </row>
    <row r="189" ht="75" customHeight="1" s="127">
      <c r="A189" s="81" t="inlineStr">
        <is>
          <t>LBL-120-48-B-6500</t>
        </is>
      </c>
      <c r="B189" s="82" t="inlineStr">
        <is>
          <t>Светильник светодиодный линейный ДБО-120 черный 48Вт 6500К 1180x65x70 IP20 LUMA EKF</t>
        </is>
      </c>
      <c r="C189" s="141" t="inlineStr">
        <is>
          <t>https://cdn.ekfgroup.com/unsafe/fit-in/102x102/center/filters:format(png)/products/98D29325F3D4FF6C585F69AB501E20CA.jpg</t>
        </is>
      </c>
      <c r="D189" s="141" t="n"/>
      <c r="E189" s="83" t="n"/>
      <c r="F189" s="84" t="inlineStr">
        <is>
          <t>шт</t>
        </is>
      </c>
      <c r="G189" s="85" t="n">
        <v>4588.1</v>
      </c>
      <c r="H189" s="85" t="n">
        <v>3760.74</v>
      </c>
      <c r="I189" s="85">
        <f>G189-(36 *G189/100)</f>
        <v/>
      </c>
      <c r="J189" s="85">
        <f>G189-(25 *G189/100)</f>
        <v/>
      </c>
      <c r="K189" s="86">
        <f>IF(G189="","",G189*(1-$G$4))</f>
        <v/>
      </c>
      <c r="L189" s="86">
        <f>IF(H189="","",H189*(1-$G$4))</f>
        <v/>
      </c>
      <c r="M189" s="85" t="inlineStr">
        <is>
          <t>Нет</t>
        </is>
      </c>
      <c r="N189" s="87" t="n">
        <v>1</v>
      </c>
      <c r="O189" s="87" t="n">
        <v>1</v>
      </c>
      <c r="P189" s="87" t="n">
        <v>10</v>
      </c>
      <c r="Q189" s="88" t="inlineStr">
        <is>
          <t>35 Светотехника</t>
        </is>
      </c>
      <c r="R189" s="88" t="inlineStr">
        <is>
          <t>35.04 Торговое освещение</t>
        </is>
      </c>
      <c r="S189" s="88" t="inlineStr">
        <is>
          <t>35.04.03 Светильники линейные торговые</t>
        </is>
      </c>
      <c r="T189" s="88" t="n"/>
      <c r="U189" s="84" t="inlineStr">
        <is>
          <t>Регулярная</t>
        </is>
      </c>
      <c r="V189" s="84" t="inlineStr">
        <is>
          <t>Luma</t>
        </is>
      </c>
      <c r="W189" s="89" t="inlineStr"/>
      <c r="X189" s="90" t="n">
        <v>1.208</v>
      </c>
      <c r="Y189" s="91" t="n">
        <v>0.005795</v>
      </c>
      <c r="Z189" s="85">
        <f>IF(OR(E189="",K189=""),"",E189*K189)</f>
        <v/>
      </c>
      <c r="AA189" s="85">
        <f>IF(OR(E189="",X189=""),"",X189*E189)</f>
        <v/>
      </c>
      <c r="AB189" s="92">
        <f>IF(OR(E189="",Y189=""),"",E189*Y189)</f>
        <v/>
      </c>
    </row>
    <row r="190" ht="75" customHeight="1" s="127">
      <c r="A190" s="81" t="inlineStr">
        <is>
          <t>LBL-150-60-W-4000</t>
        </is>
      </c>
      <c r="B190" s="82" t="inlineStr">
        <is>
          <t>Светильник светодиодный линейный ДБО-150 белый 60Вт 4000К 1480x65x70 IP20 LUMA EKF</t>
        </is>
      </c>
      <c r="C190" s="141" t="inlineStr">
        <is>
          <t>https://cdn.ekfgroup.com/unsafe/fit-in/102x102/center/filters:format(png)/products/C0E75025D64815D48A9A7A30912C4EB5.jpg</t>
        </is>
      </c>
      <c r="D190" s="141" t="n"/>
      <c r="E190" s="83" t="n"/>
      <c r="F190" s="84" t="inlineStr">
        <is>
          <t>шт</t>
        </is>
      </c>
      <c r="G190" s="85" t="n">
        <v>6309.6</v>
      </c>
      <c r="H190" s="85" t="n">
        <v>5171.8</v>
      </c>
      <c r="I190" s="85">
        <f>G190-(36 *G190/100)</f>
        <v/>
      </c>
      <c r="J190" s="85">
        <f>G190-(25 *G190/100)</f>
        <v/>
      </c>
      <c r="K190" s="86">
        <f>IF(G190="","",G190*(1-$G$4))</f>
        <v/>
      </c>
      <c r="L190" s="86">
        <f>IF(H190="","",H190*(1-$G$4))</f>
        <v/>
      </c>
      <c r="M190" s="85" t="inlineStr">
        <is>
          <t>Нет</t>
        </is>
      </c>
      <c r="N190" s="87" t="n">
        <v>1</v>
      </c>
      <c r="O190" s="87" t="n">
        <v>1</v>
      </c>
      <c r="P190" s="87" t="n">
        <v>10</v>
      </c>
      <c r="Q190" s="88" t="inlineStr">
        <is>
          <t>35 Светотехника</t>
        </is>
      </c>
      <c r="R190" s="88" t="inlineStr">
        <is>
          <t>35.04 Торговое освещение</t>
        </is>
      </c>
      <c r="S190" s="88" t="inlineStr">
        <is>
          <t>35.04.03 Светильники линейные торговые</t>
        </is>
      </c>
      <c r="T190" s="88" t="n"/>
      <c r="U190" s="84" t="inlineStr">
        <is>
          <t>Регулярная</t>
        </is>
      </c>
      <c r="V190" s="84" t="inlineStr">
        <is>
          <t>Luma</t>
        </is>
      </c>
      <c r="W190" s="89" t="inlineStr"/>
      <c r="X190" s="90" t="n">
        <v>1.474</v>
      </c>
      <c r="Y190" s="91" t="n">
        <v>0.007174</v>
      </c>
      <c r="Z190" s="85">
        <f>IF(OR(E190="",K190=""),"",E190*K190)</f>
        <v/>
      </c>
      <c r="AA190" s="85">
        <f>IF(OR(E190="",X190=""),"",X190*E190)</f>
        <v/>
      </c>
      <c r="AB190" s="92">
        <f>IF(OR(E190="",Y190=""),"",E190*Y190)</f>
        <v/>
      </c>
    </row>
    <row r="191" ht="75" customHeight="1" s="127">
      <c r="A191" s="81" t="inlineStr">
        <is>
          <t>LBL-150-60-W-6500</t>
        </is>
      </c>
      <c r="B191" s="82" t="inlineStr">
        <is>
          <t>Светильник светодиодный линейный ДБО-150 белый 60Вт 6500К 1480x65x70 IP20 LUMA EKF</t>
        </is>
      </c>
      <c r="C191" s="141" t="inlineStr">
        <is>
          <t>https://cdn.ekfgroup.com/unsafe/fit-in/102x102/center/filters:format(png)/products/C0E75025D64815D48A9A7A30912C4EB5.jpg</t>
        </is>
      </c>
      <c r="D191" s="141" t="n"/>
      <c r="E191" s="83" t="n"/>
      <c r="F191" s="84" t="inlineStr">
        <is>
          <t>шт</t>
        </is>
      </c>
      <c r="G191" s="85" t="n">
        <v>6309.6</v>
      </c>
      <c r="H191" s="85" t="n">
        <v>5171.8</v>
      </c>
      <c r="I191" s="85">
        <f>G191-(36 *G191/100)</f>
        <v/>
      </c>
      <c r="J191" s="85">
        <f>G191-(25 *G191/100)</f>
        <v/>
      </c>
      <c r="K191" s="86">
        <f>IF(G191="","",G191*(1-$G$4))</f>
        <v/>
      </c>
      <c r="L191" s="86">
        <f>IF(H191="","",H191*(1-$G$4))</f>
        <v/>
      </c>
      <c r="M191" s="85" t="inlineStr">
        <is>
          <t>Нет</t>
        </is>
      </c>
      <c r="N191" s="87" t="n">
        <v>1</v>
      </c>
      <c r="O191" s="87" t="n">
        <v>1</v>
      </c>
      <c r="P191" s="87" t="n">
        <v>10</v>
      </c>
      <c r="Q191" s="88" t="inlineStr">
        <is>
          <t>35 Светотехника</t>
        </is>
      </c>
      <c r="R191" s="88" t="inlineStr">
        <is>
          <t>35.04 Торговое освещение</t>
        </is>
      </c>
      <c r="S191" s="88" t="inlineStr">
        <is>
          <t>35.04.03 Светильники линейные торговые</t>
        </is>
      </c>
      <c r="T191" s="88" t="n"/>
      <c r="U191" s="84" t="inlineStr">
        <is>
          <t>Регулярная</t>
        </is>
      </c>
      <c r="V191" s="84" t="inlineStr">
        <is>
          <t>Luma</t>
        </is>
      </c>
      <c r="W191" s="89" t="inlineStr"/>
      <c r="X191" s="90" t="n">
        <v>1.474</v>
      </c>
      <c r="Y191" s="91" t="n">
        <v>0.007174</v>
      </c>
      <c r="Z191" s="85">
        <f>IF(OR(E191="",K191=""),"",E191*K191)</f>
        <v/>
      </c>
      <c r="AA191" s="85">
        <f>IF(OR(E191="",X191=""),"",X191*E191)</f>
        <v/>
      </c>
      <c r="AB191" s="92">
        <f>IF(OR(E191="",Y191=""),"",E191*Y191)</f>
        <v/>
      </c>
    </row>
    <row r="192" ht="75" customHeight="1" s="127">
      <c r="A192" s="81" t="inlineStr">
        <is>
          <t>LBL-150-60-B-4000</t>
        </is>
      </c>
      <c r="B192" s="82" t="inlineStr">
        <is>
          <t>Светильник светодиодный линейный ДБО-150 черный 60Вт 4000К 1480x65x70 IP20 LUMA EKF</t>
        </is>
      </c>
      <c r="C192" s="141" t="inlineStr">
        <is>
          <t>https://cdn.ekfgroup.com/unsafe/fit-in/102x102/center/filters:format(png)/products/98D29325F3D4FF6C585F69AB501E20CA.jpg</t>
        </is>
      </c>
      <c r="D192" s="141" t="n"/>
      <c r="E192" s="83" t="n"/>
      <c r="F192" s="84" t="inlineStr">
        <is>
          <t>шт</t>
        </is>
      </c>
      <c r="G192" s="85" t="n">
        <v>6309.6</v>
      </c>
      <c r="H192" s="85" t="n">
        <v>5171.8</v>
      </c>
      <c r="I192" s="85">
        <f>G192-(36 *G192/100)</f>
        <v/>
      </c>
      <c r="J192" s="85">
        <f>G192-(25 *G192/100)</f>
        <v/>
      </c>
      <c r="K192" s="86">
        <f>IF(G192="","",G192*(1-$G$4))</f>
        <v/>
      </c>
      <c r="L192" s="86">
        <f>IF(H192="","",H192*(1-$G$4))</f>
        <v/>
      </c>
      <c r="M192" s="85" t="inlineStr">
        <is>
          <t>Нет</t>
        </is>
      </c>
      <c r="N192" s="87" t="n">
        <v>1</v>
      </c>
      <c r="O192" s="87" t="n">
        <v>1</v>
      </c>
      <c r="P192" s="87" t="n">
        <v>10</v>
      </c>
      <c r="Q192" s="88" t="inlineStr">
        <is>
          <t>35 Светотехника</t>
        </is>
      </c>
      <c r="R192" s="88" t="inlineStr">
        <is>
          <t>35.04 Торговое освещение</t>
        </is>
      </c>
      <c r="S192" s="88" t="inlineStr">
        <is>
          <t>35.04.03 Светильники линейные торговые</t>
        </is>
      </c>
      <c r="T192" s="88" t="n"/>
      <c r="U192" s="84" t="inlineStr">
        <is>
          <t>Регулярная</t>
        </is>
      </c>
      <c r="V192" s="84" t="inlineStr">
        <is>
          <t>Luma</t>
        </is>
      </c>
      <c r="W192" s="89" t="inlineStr"/>
      <c r="X192" s="90" t="n">
        <v>1.474</v>
      </c>
      <c r="Y192" s="91" t="n">
        <v>0.007174</v>
      </c>
      <c r="Z192" s="85">
        <f>IF(OR(E192="",K192=""),"",E192*K192)</f>
        <v/>
      </c>
      <c r="AA192" s="85">
        <f>IF(OR(E192="",X192=""),"",X192*E192)</f>
        <v/>
      </c>
      <c r="AB192" s="92">
        <f>IF(OR(E192="",Y192=""),"",E192*Y192)</f>
        <v/>
      </c>
    </row>
    <row r="193" ht="75" customHeight="1" s="127">
      <c r="A193" s="81" t="inlineStr">
        <is>
          <t>LBL-150-60-B-6500</t>
        </is>
      </c>
      <c r="B193" s="82" t="inlineStr">
        <is>
          <t>Светильник светодиодный линейный ДБО-150 черный 60Вт 6500К 1480x65x70 IP20 LUMA EKF</t>
        </is>
      </c>
      <c r="C193" s="141" t="inlineStr">
        <is>
          <t>https://cdn.ekfgroup.com/unsafe/fit-in/102x102/center/filters:format(png)/products/98D29325F3D4FF6C585F69AB501E20CA.jpg</t>
        </is>
      </c>
      <c r="D193" s="141" t="n"/>
      <c r="E193" s="83" t="n"/>
      <c r="F193" s="84" t="inlineStr">
        <is>
          <t>шт</t>
        </is>
      </c>
      <c r="G193" s="85" t="n">
        <v>6309.6</v>
      </c>
      <c r="H193" s="85" t="n">
        <v>5171.8</v>
      </c>
      <c r="I193" s="85">
        <f>G193-(36 *G193/100)</f>
        <v/>
      </c>
      <c r="J193" s="85">
        <f>G193-(25 *G193/100)</f>
        <v/>
      </c>
      <c r="K193" s="86">
        <f>IF(G193="","",G193*(1-$G$4))</f>
        <v/>
      </c>
      <c r="L193" s="86">
        <f>IF(H193="","",H193*(1-$G$4))</f>
        <v/>
      </c>
      <c r="M193" s="85" t="inlineStr">
        <is>
          <t>Нет</t>
        </is>
      </c>
      <c r="N193" s="87" t="n">
        <v>1</v>
      </c>
      <c r="O193" s="87" t="n">
        <v>1</v>
      </c>
      <c r="P193" s="87" t="n">
        <v>10</v>
      </c>
      <c r="Q193" s="88" t="inlineStr">
        <is>
          <t>35 Светотехника</t>
        </is>
      </c>
      <c r="R193" s="88" t="inlineStr">
        <is>
          <t>35.04 Торговое освещение</t>
        </is>
      </c>
      <c r="S193" s="88" t="inlineStr">
        <is>
          <t>35.04.03 Светильники линейные торговые</t>
        </is>
      </c>
      <c r="T193" s="88" t="n"/>
      <c r="U193" s="84" t="inlineStr">
        <is>
          <t>Регулярная</t>
        </is>
      </c>
      <c r="V193" s="84" t="inlineStr">
        <is>
          <t>Luma</t>
        </is>
      </c>
      <c r="W193" s="89" t="inlineStr"/>
      <c r="X193" s="90" t="n">
        <v>1.474</v>
      </c>
      <c r="Y193" s="91" t="n">
        <v>0.007174</v>
      </c>
      <c r="Z193" s="85">
        <f>IF(OR(E193="",K193=""),"",E193*K193)</f>
        <v/>
      </c>
      <c r="AA193" s="85">
        <f>IF(OR(E193="",X193=""),"",X193*E193)</f>
        <v/>
      </c>
      <c r="AB193" s="92">
        <f>IF(OR(E193="",Y193=""),"",E193*Y193)</f>
        <v/>
      </c>
    </row>
    <row r="194" ht="75" customHeight="1" s="127">
      <c r="A194" s="81" t="inlineStr">
        <is>
          <t>LBL-60-24-W-4000</t>
        </is>
      </c>
      <c r="B194" s="82" t="inlineStr">
        <is>
          <t>Светильник светодиодный линейный ДБО-60 белый 24Вт 4000К 590x65x70 IP20 LUMA EKF</t>
        </is>
      </c>
      <c r="C194" s="141" t="inlineStr">
        <is>
          <t>https://cdn.ekfgroup.com/unsafe/fit-in/102x102/center/filters:format(png)/products/0C927327E43A60B50BC942F6344C9F8C.jpg</t>
        </is>
      </c>
      <c r="D194" s="141" t="n"/>
      <c r="E194" s="83" t="n"/>
      <c r="F194" s="84" t="inlineStr">
        <is>
          <t>шт</t>
        </is>
      </c>
      <c r="G194" s="85" t="n">
        <v>2802.8</v>
      </c>
      <c r="H194" s="85" t="n">
        <v>2297.38</v>
      </c>
      <c r="I194" s="85">
        <f>G194-(36 *G194/100)</f>
        <v/>
      </c>
      <c r="J194" s="85">
        <f>G194-(25 *G194/100)</f>
        <v/>
      </c>
      <c r="K194" s="86">
        <f>IF(G194="","",G194*(1-$G$4))</f>
        <v/>
      </c>
      <c r="L194" s="86">
        <f>IF(H194="","",H194*(1-$G$4))</f>
        <v/>
      </c>
      <c r="M194" s="85" t="inlineStr">
        <is>
          <t>Нет</t>
        </is>
      </c>
      <c r="N194" s="87" t="n">
        <v>1</v>
      </c>
      <c r="O194" s="87" t="n">
        <v>1</v>
      </c>
      <c r="P194" s="87" t="n">
        <v>20</v>
      </c>
      <c r="Q194" s="88" t="inlineStr">
        <is>
          <t>35 Светотехника</t>
        </is>
      </c>
      <c r="R194" s="88" t="inlineStr">
        <is>
          <t>35.04 Торговое освещение</t>
        </is>
      </c>
      <c r="S194" s="88" t="inlineStr">
        <is>
          <t>35.04.03 Светильники линейные торговые</t>
        </is>
      </c>
      <c r="T194" s="88" t="n"/>
      <c r="U194" s="84" t="inlineStr">
        <is>
          <t>Регулярная</t>
        </is>
      </c>
      <c r="V194" s="84" t="inlineStr">
        <is>
          <t>Luma</t>
        </is>
      </c>
      <c r="W194" s="89" t="inlineStr"/>
      <c r="X194" s="90" t="n">
        <v>0.71</v>
      </c>
      <c r="Y194" s="91" t="n">
        <v>0.003086</v>
      </c>
      <c r="Z194" s="85">
        <f>IF(OR(E194="",K194=""),"",E194*K194)</f>
        <v/>
      </c>
      <c r="AA194" s="85">
        <f>IF(OR(E194="",X194=""),"",X194*E194)</f>
        <v/>
      </c>
      <c r="AB194" s="92">
        <f>IF(OR(E194="",Y194=""),"",E194*Y194)</f>
        <v/>
      </c>
    </row>
    <row r="195" ht="75" customHeight="1" s="127">
      <c r="A195" s="81" t="inlineStr">
        <is>
          <t>LBL-60-24-W-6500</t>
        </is>
      </c>
      <c r="B195" s="82" t="inlineStr">
        <is>
          <t>Светильник светодиодный линейный ДБО-60 белый 24Вт 6500К 590x65x70 IP20 LUMA EKF</t>
        </is>
      </c>
      <c r="C195" s="141" t="inlineStr">
        <is>
          <t>https://cdn.ekfgroup.com/unsafe/fit-in/102x102/center/filters:format(png)/products/0C927327E43A60B50BC942F6344C9F8C.jpg</t>
        </is>
      </c>
      <c r="D195" s="141" t="n"/>
      <c r="E195" s="83" t="n"/>
      <c r="F195" s="84" t="inlineStr">
        <is>
          <t>шт</t>
        </is>
      </c>
      <c r="G195" s="85" t="n">
        <v>2802.8</v>
      </c>
      <c r="H195" s="85" t="n">
        <v>2297.38</v>
      </c>
      <c r="I195" s="85">
        <f>G195-(36 *G195/100)</f>
        <v/>
      </c>
      <c r="J195" s="85">
        <f>G195-(25 *G195/100)</f>
        <v/>
      </c>
      <c r="K195" s="86">
        <f>IF(G195="","",G195*(1-$G$4))</f>
        <v/>
      </c>
      <c r="L195" s="86">
        <f>IF(H195="","",H195*(1-$G$4))</f>
        <v/>
      </c>
      <c r="M195" s="85" t="inlineStr">
        <is>
          <t>Нет</t>
        </is>
      </c>
      <c r="N195" s="87" t="n">
        <v>1</v>
      </c>
      <c r="O195" s="87" t="n">
        <v>1</v>
      </c>
      <c r="P195" s="87" t="n">
        <v>20</v>
      </c>
      <c r="Q195" s="88" t="inlineStr">
        <is>
          <t>35 Светотехника</t>
        </is>
      </c>
      <c r="R195" s="88" t="inlineStr">
        <is>
          <t>35.04 Торговое освещение</t>
        </is>
      </c>
      <c r="S195" s="88" t="inlineStr">
        <is>
          <t>35.04.03 Светильники линейные торговые</t>
        </is>
      </c>
      <c r="T195" s="88" t="n"/>
      <c r="U195" s="84" t="inlineStr">
        <is>
          <t>Регулярная</t>
        </is>
      </c>
      <c r="V195" s="84" t="inlineStr">
        <is>
          <t>Luma</t>
        </is>
      </c>
      <c r="W195" s="89" t="inlineStr"/>
      <c r="X195" s="90" t="n">
        <v>0.71</v>
      </c>
      <c r="Y195" s="91" t="n">
        <v>0.003086</v>
      </c>
      <c r="Z195" s="85">
        <f>IF(OR(E195="",K195=""),"",E195*K195)</f>
        <v/>
      </c>
      <c r="AA195" s="85">
        <f>IF(OR(E195="",X195=""),"",X195*E195)</f>
        <v/>
      </c>
      <c r="AB195" s="92">
        <f>IF(OR(E195="",Y195=""),"",E195*Y195)</f>
        <v/>
      </c>
    </row>
    <row r="196" ht="75" customHeight="1" s="127">
      <c r="A196" s="81" t="inlineStr">
        <is>
          <t>LBL-60-24-B-4000</t>
        </is>
      </c>
      <c r="B196" s="82" t="inlineStr">
        <is>
          <t>Светильник светодиодный линейный ДБО-60 черный 24Вт 4000К 590x65x70 IP20 LUMA EKF</t>
        </is>
      </c>
      <c r="C196" s="141" t="inlineStr">
        <is>
          <t>https://cdn.ekfgroup.com/unsafe/fit-in/102x102/center/filters:format(png)/products/2D0995AFE04B80ACF114027168F828D1.jpg</t>
        </is>
      </c>
      <c r="D196" s="141" t="n"/>
      <c r="E196" s="83" t="n"/>
      <c r="F196" s="84" t="inlineStr">
        <is>
          <t>шт</t>
        </is>
      </c>
      <c r="G196" s="85" t="n">
        <v>2802.8</v>
      </c>
      <c r="H196" s="85" t="n">
        <v>2297.38</v>
      </c>
      <c r="I196" s="85">
        <f>G196-(36 *G196/100)</f>
        <v/>
      </c>
      <c r="J196" s="85">
        <f>G196-(25 *G196/100)</f>
        <v/>
      </c>
      <c r="K196" s="86">
        <f>IF(G196="","",G196*(1-$G$4))</f>
        <v/>
      </c>
      <c r="L196" s="86">
        <f>IF(H196="","",H196*(1-$G$4))</f>
        <v/>
      </c>
      <c r="M196" s="85" t="inlineStr">
        <is>
          <t>Нет</t>
        </is>
      </c>
      <c r="N196" s="87" t="n">
        <v>1</v>
      </c>
      <c r="O196" s="87" t="n">
        <v>1</v>
      </c>
      <c r="P196" s="87" t="n">
        <v>20</v>
      </c>
      <c r="Q196" s="88" t="inlineStr">
        <is>
          <t>35 Светотехника</t>
        </is>
      </c>
      <c r="R196" s="88" t="inlineStr">
        <is>
          <t>35.04 Торговое освещение</t>
        </is>
      </c>
      <c r="S196" s="88" t="inlineStr">
        <is>
          <t>35.04.03 Светильники линейные торговые</t>
        </is>
      </c>
      <c r="T196" s="88" t="n"/>
      <c r="U196" s="84" t="inlineStr">
        <is>
          <t>Регулярная</t>
        </is>
      </c>
      <c r="V196" s="84" t="inlineStr">
        <is>
          <t>Luma</t>
        </is>
      </c>
      <c r="W196" s="89" t="inlineStr"/>
      <c r="X196" s="90" t="n">
        <v>0.71</v>
      </c>
      <c r="Y196" s="91" t="n">
        <v>0.003086</v>
      </c>
      <c r="Z196" s="85">
        <f>IF(OR(E196="",K196=""),"",E196*K196)</f>
        <v/>
      </c>
      <c r="AA196" s="85">
        <f>IF(OR(E196="",X196=""),"",X196*E196)</f>
        <v/>
      </c>
      <c r="AB196" s="92">
        <f>IF(OR(E196="",Y196=""),"",E196*Y196)</f>
        <v/>
      </c>
    </row>
    <row r="197" ht="75" customHeight="1" s="127">
      <c r="A197" s="81" t="inlineStr">
        <is>
          <t>LBL-60-24-B-6500</t>
        </is>
      </c>
      <c r="B197" s="82" t="inlineStr">
        <is>
          <t>Светильник светодиодный линейный ДБО-60 черный 24Вт 6500К 590x65x70 IP20 LUMA EKF</t>
        </is>
      </c>
      <c r="C197" s="141" t="inlineStr">
        <is>
          <t>https://cdn.ekfgroup.com/unsafe/fit-in/102x102/center/filters:format(png)/products/2D0995AFE04B80ACF114027168F828D1.jpg</t>
        </is>
      </c>
      <c r="D197" s="141" t="n"/>
      <c r="E197" s="83" t="n"/>
      <c r="F197" s="84" t="inlineStr">
        <is>
          <t>шт</t>
        </is>
      </c>
      <c r="G197" s="85" t="n">
        <v>2802.8</v>
      </c>
      <c r="H197" s="85" t="n">
        <v>2297.38</v>
      </c>
      <c r="I197" s="85">
        <f>G197-(36 *G197/100)</f>
        <v/>
      </c>
      <c r="J197" s="85">
        <f>G197-(25 *G197/100)</f>
        <v/>
      </c>
      <c r="K197" s="86">
        <f>IF(G197="","",G197*(1-$G$4))</f>
        <v/>
      </c>
      <c r="L197" s="86">
        <f>IF(H197="","",H197*(1-$G$4))</f>
        <v/>
      </c>
      <c r="M197" s="85" t="inlineStr">
        <is>
          <t>Нет</t>
        </is>
      </c>
      <c r="N197" s="87" t="n">
        <v>1</v>
      </c>
      <c r="O197" s="87" t="n">
        <v>1</v>
      </c>
      <c r="P197" s="87" t="n">
        <v>20</v>
      </c>
      <c r="Q197" s="88" t="inlineStr">
        <is>
          <t>35 Светотехника</t>
        </is>
      </c>
      <c r="R197" s="88" t="inlineStr">
        <is>
          <t>35.04 Торговое освещение</t>
        </is>
      </c>
      <c r="S197" s="88" t="inlineStr">
        <is>
          <t>35.04.03 Светильники линейные торговые</t>
        </is>
      </c>
      <c r="T197" s="88" t="n"/>
      <c r="U197" s="84" t="inlineStr">
        <is>
          <t>Регулярная</t>
        </is>
      </c>
      <c r="V197" s="84" t="inlineStr">
        <is>
          <t>Luma</t>
        </is>
      </c>
      <c r="W197" s="89" t="inlineStr"/>
      <c r="X197" s="90" t="n">
        <v>0.71</v>
      </c>
      <c r="Y197" s="91" t="n">
        <v>0.003086</v>
      </c>
      <c r="Z197" s="85">
        <f>IF(OR(E197="",K197=""),"",E197*K197)</f>
        <v/>
      </c>
      <c r="AA197" s="85">
        <f>IF(OR(E197="",X197=""),"",X197*E197)</f>
        <v/>
      </c>
      <c r="AB197" s="92">
        <f>IF(OR(E197="",Y197=""),"",E197*Y197)</f>
        <v/>
      </c>
    </row>
    <row r="198" ht="75" customHeight="1" s="127">
      <c r="A198" s="81" t="inlineStr">
        <is>
          <t>LBL-L-8-W-4000</t>
        </is>
      </c>
      <c r="B198" s="82" t="inlineStr">
        <is>
          <t>Фигурный коннектор для светодиодных линейных светильников ДБО-L белый 8Вт 4000К IP20 LUMA EKF</t>
        </is>
      </c>
      <c r="C198" s="141" t="inlineStr">
        <is>
          <t>https://cdn.ekfgroup.com/unsafe/fit-in/102x102/center/filters:format(png)/products/BC5153FBDC8F70C819B426975306048C.jpg</t>
        </is>
      </c>
      <c r="D198" s="141" t="n"/>
      <c r="E198" s="83" t="n"/>
      <c r="F198" s="84" t="inlineStr">
        <is>
          <t>шт</t>
        </is>
      </c>
      <c r="G198" s="85" t="n">
        <v>2402.4</v>
      </c>
      <c r="H198" s="85" t="n">
        <v>1969.18</v>
      </c>
      <c r="I198" s="85">
        <f>G198-(36 *G198/100)</f>
        <v/>
      </c>
      <c r="J198" s="85">
        <f>G198-(25 *G198/100)</f>
        <v/>
      </c>
      <c r="K198" s="86">
        <f>IF(G198="","",G198*(1-$G$4))</f>
        <v/>
      </c>
      <c r="L198" s="86">
        <f>IF(H198="","",H198*(1-$G$4))</f>
        <v/>
      </c>
      <c r="M198" s="85" t="inlineStr">
        <is>
          <t>Нет</t>
        </is>
      </c>
      <c r="N198" s="87" t="n">
        <v>1</v>
      </c>
      <c r="O198" s="87" t="n">
        <v>1</v>
      </c>
      <c r="P198" s="87" t="n">
        <v>20</v>
      </c>
      <c r="Q198" s="88" t="inlineStr">
        <is>
          <t>35 Светотехника</t>
        </is>
      </c>
      <c r="R198" s="88" t="inlineStr">
        <is>
          <t>35.04 Торговое освещение</t>
        </is>
      </c>
      <c r="S198" s="88" t="inlineStr">
        <is>
          <t>35.04.03 Светильники линейные торговые</t>
        </is>
      </c>
      <c r="T198" s="88" t="n"/>
      <c r="U198" s="84" t="inlineStr">
        <is>
          <t>Регулярная</t>
        </is>
      </c>
      <c r="V198" s="84" t="inlineStr">
        <is>
          <t>Luma</t>
        </is>
      </c>
      <c r="W198" s="89" t="inlineStr"/>
      <c r="X198" s="90" t="n">
        <v>0.215</v>
      </c>
      <c r="Y198" s="91" t="n">
        <v>0.011482</v>
      </c>
      <c r="Z198" s="85">
        <f>IF(OR(E198="",K198=""),"",E198*K198)</f>
        <v/>
      </c>
      <c r="AA198" s="85">
        <f>IF(OR(E198="",X198=""),"",X198*E198)</f>
        <v/>
      </c>
      <c r="AB198" s="92">
        <f>IF(OR(E198="",Y198=""),"",E198*Y198)</f>
        <v/>
      </c>
    </row>
    <row r="199" ht="75" customHeight="1" s="127">
      <c r="A199" s="81" t="inlineStr">
        <is>
          <t>LBL-L-8-W-6500</t>
        </is>
      </c>
      <c r="B199" s="82" t="inlineStr">
        <is>
          <t>Фигурный коннектор для светодиодных линейных светильников ДБО-L белый 8Вт 6500К IP20 LUMA EKF</t>
        </is>
      </c>
      <c r="C199" s="141" t="inlineStr">
        <is>
          <t>https://cdn.ekfgroup.com/unsafe/fit-in/102x102/center/filters:format(png)/products/BC5153FBDC8F70C819B426975306048C.jpg</t>
        </is>
      </c>
      <c r="D199" s="141" t="n"/>
      <c r="E199" s="83" t="n"/>
      <c r="F199" s="84" t="inlineStr">
        <is>
          <t>шт</t>
        </is>
      </c>
      <c r="G199" s="85" t="n">
        <v>2402.4</v>
      </c>
      <c r="H199" s="85" t="n">
        <v>1969.18</v>
      </c>
      <c r="I199" s="85">
        <f>G199-(36 *G199/100)</f>
        <v/>
      </c>
      <c r="J199" s="85">
        <f>G199-(25 *G199/100)</f>
        <v/>
      </c>
      <c r="K199" s="86">
        <f>IF(G199="","",G199*(1-$G$4))</f>
        <v/>
      </c>
      <c r="L199" s="86">
        <f>IF(H199="","",H199*(1-$G$4))</f>
        <v/>
      </c>
      <c r="M199" s="85" t="inlineStr">
        <is>
          <t>Нет</t>
        </is>
      </c>
      <c r="N199" s="87" t="n">
        <v>1</v>
      </c>
      <c r="O199" s="87" t="n">
        <v>1</v>
      </c>
      <c r="P199" s="87" t="n">
        <v>20</v>
      </c>
      <c r="Q199" s="88" t="inlineStr">
        <is>
          <t>35 Светотехника</t>
        </is>
      </c>
      <c r="R199" s="88" t="inlineStr">
        <is>
          <t>35.04 Торговое освещение</t>
        </is>
      </c>
      <c r="S199" s="88" t="inlineStr">
        <is>
          <t>35.04.03 Светильники линейные торговые</t>
        </is>
      </c>
      <c r="T199" s="88" t="n"/>
      <c r="U199" s="84" t="inlineStr">
        <is>
          <t>Регулярная</t>
        </is>
      </c>
      <c r="V199" s="84" t="inlineStr">
        <is>
          <t>Luma</t>
        </is>
      </c>
      <c r="W199" s="89" t="inlineStr"/>
      <c r="X199" s="90" t="n">
        <v>0.215</v>
      </c>
      <c r="Y199" s="91" t="n">
        <v>0.011482</v>
      </c>
      <c r="Z199" s="85">
        <f>IF(OR(E199="",K199=""),"",E199*K199)</f>
        <v/>
      </c>
      <c r="AA199" s="85">
        <f>IF(OR(E199="",X199=""),"",X199*E199)</f>
        <v/>
      </c>
      <c r="AB199" s="92">
        <f>IF(OR(E199="",Y199=""),"",E199*Y199)</f>
        <v/>
      </c>
    </row>
    <row r="200" ht="75" customHeight="1" s="127">
      <c r="A200" s="81" t="inlineStr">
        <is>
          <t>LBL-L-8-B-4000</t>
        </is>
      </c>
      <c r="B200" s="82" t="inlineStr">
        <is>
          <t>Фигурный коннектор для светодиодных линейных светильников ДБО-L черный 8Вт 4000К IP20 LUMA EKF</t>
        </is>
      </c>
      <c r="C200" s="141" t="inlineStr">
        <is>
          <t>https://cdn.ekfgroup.com/unsafe/fit-in/102x102/center/filters:format(png)/products/89DED3C912CC1D02FFAD09BEBCB60FAB.jpg</t>
        </is>
      </c>
      <c r="D200" s="141" t="n"/>
      <c r="E200" s="83" t="n"/>
      <c r="F200" s="84" t="inlineStr">
        <is>
          <t>шт</t>
        </is>
      </c>
      <c r="G200" s="85" t="n">
        <v>2402.4</v>
      </c>
      <c r="H200" s="85" t="n">
        <v>1969.18</v>
      </c>
      <c r="I200" s="85">
        <f>G200-(36 *G200/100)</f>
        <v/>
      </c>
      <c r="J200" s="85">
        <f>G200-(25 *G200/100)</f>
        <v/>
      </c>
      <c r="K200" s="86">
        <f>IF(G200="","",G200*(1-$G$4))</f>
        <v/>
      </c>
      <c r="L200" s="86">
        <f>IF(H200="","",H200*(1-$G$4))</f>
        <v/>
      </c>
      <c r="M200" s="85" t="inlineStr">
        <is>
          <t>Нет</t>
        </is>
      </c>
      <c r="N200" s="87" t="n">
        <v>1</v>
      </c>
      <c r="O200" s="87" t="n">
        <v>1</v>
      </c>
      <c r="P200" s="87" t="n">
        <v>20</v>
      </c>
      <c r="Q200" s="88" t="inlineStr">
        <is>
          <t>35 Светотехника</t>
        </is>
      </c>
      <c r="R200" s="88" t="inlineStr">
        <is>
          <t>35.04 Торговое освещение</t>
        </is>
      </c>
      <c r="S200" s="88" t="inlineStr">
        <is>
          <t>35.04.03 Светильники линейные торговые</t>
        </is>
      </c>
      <c r="T200" s="88" t="n"/>
      <c r="U200" s="84" t="inlineStr">
        <is>
          <t>Регулярная</t>
        </is>
      </c>
      <c r="V200" s="84" t="inlineStr">
        <is>
          <t>Luma</t>
        </is>
      </c>
      <c r="W200" s="89" t="inlineStr"/>
      <c r="X200" s="90" t="n">
        <v>0.215</v>
      </c>
      <c r="Y200" s="91" t="n">
        <v>0.011482</v>
      </c>
      <c r="Z200" s="85">
        <f>IF(OR(E200="",K200=""),"",E200*K200)</f>
        <v/>
      </c>
      <c r="AA200" s="85">
        <f>IF(OR(E200="",X200=""),"",X200*E200)</f>
        <v/>
      </c>
      <c r="AB200" s="92">
        <f>IF(OR(E200="",Y200=""),"",E200*Y200)</f>
        <v/>
      </c>
    </row>
    <row r="201" ht="75" customHeight="1" s="127">
      <c r="A201" s="81" t="inlineStr">
        <is>
          <t>LBL-L-8-B-6500</t>
        </is>
      </c>
      <c r="B201" s="82" t="inlineStr">
        <is>
          <t>Фигурный коннектор для светодиодных линейных светильников ДБО-L черный 8Вт 6500К IP20 LUMA EKF</t>
        </is>
      </c>
      <c r="C201" s="141" t="inlineStr">
        <is>
          <t>https://cdn.ekfgroup.com/unsafe/fit-in/102x102/center/filters:format(png)/products/89DED3C912CC1D02FFAD09BEBCB60FAB.jpg</t>
        </is>
      </c>
      <c r="D201" s="141" t="n"/>
      <c r="E201" s="83" t="n"/>
      <c r="F201" s="84" t="inlineStr">
        <is>
          <t>шт</t>
        </is>
      </c>
      <c r="G201" s="85" t="n">
        <v>2402.4</v>
      </c>
      <c r="H201" s="85" t="n">
        <v>1969.18</v>
      </c>
      <c r="I201" s="85">
        <f>G201-(36 *G201/100)</f>
        <v/>
      </c>
      <c r="J201" s="85">
        <f>G201-(25 *G201/100)</f>
        <v/>
      </c>
      <c r="K201" s="86">
        <f>IF(G201="","",G201*(1-$G$4))</f>
        <v/>
      </c>
      <c r="L201" s="86">
        <f>IF(H201="","",H201*(1-$G$4))</f>
        <v/>
      </c>
      <c r="M201" s="85" t="inlineStr">
        <is>
          <t>Нет</t>
        </is>
      </c>
      <c r="N201" s="87" t="n">
        <v>1</v>
      </c>
      <c r="O201" s="87" t="n">
        <v>1</v>
      </c>
      <c r="P201" s="87" t="n">
        <v>20</v>
      </c>
      <c r="Q201" s="88" t="inlineStr">
        <is>
          <t>35 Светотехника</t>
        </is>
      </c>
      <c r="R201" s="88" t="inlineStr">
        <is>
          <t>35.04 Торговое освещение</t>
        </is>
      </c>
      <c r="S201" s="88" t="inlineStr">
        <is>
          <t>35.04.03 Светильники линейные торговые</t>
        </is>
      </c>
      <c r="T201" s="88" t="n"/>
      <c r="U201" s="84" t="inlineStr">
        <is>
          <t>Регулярная</t>
        </is>
      </c>
      <c r="V201" s="84" t="inlineStr">
        <is>
          <t>Luma</t>
        </is>
      </c>
      <c r="W201" s="89" t="inlineStr"/>
      <c r="X201" s="90" t="n">
        <v>0.215</v>
      </c>
      <c r="Y201" s="91" t="n">
        <v>0.011482</v>
      </c>
      <c r="Z201" s="85">
        <f>IF(OR(E201="",K201=""),"",E201*K201)</f>
        <v/>
      </c>
      <c r="AA201" s="85">
        <f>IF(OR(E201="",X201=""),"",X201*E201)</f>
        <v/>
      </c>
      <c r="AB201" s="92">
        <f>IF(OR(E201="",Y201=""),"",E201*Y201)</f>
        <v/>
      </c>
    </row>
    <row r="202" ht="75" customHeight="1" s="127">
      <c r="A202" s="81" t="inlineStr">
        <is>
          <t>LBL-T-10-W-4000</t>
        </is>
      </c>
      <c r="B202" s="82" t="inlineStr">
        <is>
          <t>Фигурный коннектор для светодиодных линейных светильников ДБО-T белый 10Вт 4000К IP20 LUMA EKF</t>
        </is>
      </c>
      <c r="C202" s="141" t="inlineStr">
        <is>
          <t>https://cdn.ekfgroup.com/unsafe/fit-in/102x102/center/filters:format(png)/products/2B2CC567E1FA91F764A4FA40725459B2.jpg</t>
        </is>
      </c>
      <c r="D202" s="141" t="n"/>
      <c r="E202" s="83" t="n"/>
      <c r="F202" s="84" t="inlineStr">
        <is>
          <t>шт</t>
        </is>
      </c>
      <c r="G202" s="85" t="n">
        <v>2928.2</v>
      </c>
      <c r="H202" s="85" t="n">
        <v>2400.16</v>
      </c>
      <c r="I202" s="85">
        <f>G202-(36 *G202/100)</f>
        <v/>
      </c>
      <c r="J202" s="85">
        <f>G202-(25 *G202/100)</f>
        <v/>
      </c>
      <c r="K202" s="86">
        <f>IF(G202="","",G202*(1-$G$4))</f>
        <v/>
      </c>
      <c r="L202" s="86">
        <f>IF(H202="","",H202*(1-$G$4))</f>
        <v/>
      </c>
      <c r="M202" s="85" t="inlineStr">
        <is>
          <t>Нет</t>
        </is>
      </c>
      <c r="N202" s="87" t="n">
        <v>1</v>
      </c>
      <c r="O202" s="87" t="n">
        <v>1</v>
      </c>
      <c r="P202" s="87" t="n">
        <v>20</v>
      </c>
      <c r="Q202" s="88" t="inlineStr">
        <is>
          <t>35 Светотехника</t>
        </is>
      </c>
      <c r="R202" s="88" t="inlineStr">
        <is>
          <t>35.04 Торговое освещение</t>
        </is>
      </c>
      <c r="S202" s="88" t="inlineStr">
        <is>
          <t>35.04.03 Светильники линейные торговые</t>
        </is>
      </c>
      <c r="T202" s="88" t="n"/>
      <c r="U202" s="84" t="inlineStr">
        <is>
          <t>Регулярная</t>
        </is>
      </c>
      <c r="V202" s="84" t="inlineStr">
        <is>
          <t>Luma</t>
        </is>
      </c>
      <c r="W202" s="89" t="inlineStr"/>
      <c r="X202" s="90" t="n">
        <v>0.29</v>
      </c>
      <c r="Y202" s="91" t="n">
        <v>0.022739</v>
      </c>
      <c r="Z202" s="85">
        <f>IF(OR(E202="",K202=""),"",E202*K202)</f>
        <v/>
      </c>
      <c r="AA202" s="85">
        <f>IF(OR(E202="",X202=""),"",X202*E202)</f>
        <v/>
      </c>
      <c r="AB202" s="92">
        <f>IF(OR(E202="",Y202=""),"",E202*Y202)</f>
        <v/>
      </c>
    </row>
    <row r="203" ht="75" customHeight="1" s="127">
      <c r="A203" s="81" t="inlineStr">
        <is>
          <t>LBL-T-10-W-6500</t>
        </is>
      </c>
      <c r="B203" s="82" t="inlineStr">
        <is>
          <t>Фигурный коннектор для светодиодных линейных светильников ДБО-T белый 10Вт 6500К IP20 LUMA EKF</t>
        </is>
      </c>
      <c r="C203" s="141" t="inlineStr">
        <is>
          <t>https://cdn.ekfgroup.com/unsafe/fit-in/102x102/center/filters:format(png)/products/2B2CC567E1FA91F764A4FA40725459B2.jpg</t>
        </is>
      </c>
      <c r="D203" s="141" t="n"/>
      <c r="E203" s="83" t="n"/>
      <c r="F203" s="84" t="inlineStr">
        <is>
          <t>шт</t>
        </is>
      </c>
      <c r="G203" s="85" t="n">
        <v>2928.2</v>
      </c>
      <c r="H203" s="85" t="n">
        <v>2400.16</v>
      </c>
      <c r="I203" s="85">
        <f>G203-(36 *G203/100)</f>
        <v/>
      </c>
      <c r="J203" s="85">
        <f>G203-(25 *G203/100)</f>
        <v/>
      </c>
      <c r="K203" s="86">
        <f>IF(G203="","",G203*(1-$G$4))</f>
        <v/>
      </c>
      <c r="L203" s="86">
        <f>IF(H203="","",H203*(1-$G$4))</f>
        <v/>
      </c>
      <c r="M203" s="85" t="inlineStr">
        <is>
          <t>Нет</t>
        </is>
      </c>
      <c r="N203" s="87" t="n">
        <v>1</v>
      </c>
      <c r="O203" s="87" t="n">
        <v>1</v>
      </c>
      <c r="P203" s="87" t="n">
        <v>20</v>
      </c>
      <c r="Q203" s="88" t="inlineStr">
        <is>
          <t>35 Светотехника</t>
        </is>
      </c>
      <c r="R203" s="88" t="inlineStr">
        <is>
          <t>35.04 Торговое освещение</t>
        </is>
      </c>
      <c r="S203" s="88" t="inlineStr">
        <is>
          <t>35.04.03 Светильники линейные торговые</t>
        </is>
      </c>
      <c r="T203" s="88" t="n"/>
      <c r="U203" s="84" t="inlineStr">
        <is>
          <t>Регулярная</t>
        </is>
      </c>
      <c r="V203" s="84" t="inlineStr">
        <is>
          <t>Luma</t>
        </is>
      </c>
      <c r="W203" s="89" t="inlineStr"/>
      <c r="X203" s="90" t="n">
        <v>0.29</v>
      </c>
      <c r="Y203" s="91" t="n">
        <v>0.022739</v>
      </c>
      <c r="Z203" s="85">
        <f>IF(OR(E203="",K203=""),"",E203*K203)</f>
        <v/>
      </c>
      <c r="AA203" s="85">
        <f>IF(OR(E203="",X203=""),"",X203*E203)</f>
        <v/>
      </c>
      <c r="AB203" s="92">
        <f>IF(OR(E203="",Y203=""),"",E203*Y203)</f>
        <v/>
      </c>
    </row>
    <row r="204" ht="75" customHeight="1" s="127">
      <c r="A204" s="81" t="inlineStr">
        <is>
          <t>LBL-T-10-B-4000</t>
        </is>
      </c>
      <c r="B204" s="82" t="inlineStr">
        <is>
          <t>Фигурный коннектор для светодиодных линейных светильников ДБО-T черный 10Вт 4000К IP20 LUMA EKF</t>
        </is>
      </c>
      <c r="C204" s="141" t="inlineStr">
        <is>
          <t>https://cdn.ekfgroup.com/unsafe/fit-in/102x102/center/filters:format(png)/products/AF504EF1A4CCEF2E2DEE42C972DA3A97.jpg</t>
        </is>
      </c>
      <c r="D204" s="141" t="n"/>
      <c r="E204" s="83" t="n"/>
      <c r="F204" s="84" t="inlineStr">
        <is>
          <t>шт</t>
        </is>
      </c>
      <c r="G204" s="85" t="n">
        <v>2928.2</v>
      </c>
      <c r="H204" s="85" t="n">
        <v>2400.16</v>
      </c>
      <c r="I204" s="85">
        <f>G204-(36 *G204/100)</f>
        <v/>
      </c>
      <c r="J204" s="85">
        <f>G204-(25 *G204/100)</f>
        <v/>
      </c>
      <c r="K204" s="86">
        <f>IF(G204="","",G204*(1-$G$4))</f>
        <v/>
      </c>
      <c r="L204" s="86">
        <f>IF(H204="","",H204*(1-$G$4))</f>
        <v/>
      </c>
      <c r="M204" s="85" t="inlineStr">
        <is>
          <t>Нет</t>
        </is>
      </c>
      <c r="N204" s="87" t="n">
        <v>1</v>
      </c>
      <c r="O204" s="87" t="n">
        <v>1</v>
      </c>
      <c r="P204" s="87" t="n">
        <v>20</v>
      </c>
      <c r="Q204" s="88" t="inlineStr">
        <is>
          <t>35 Светотехника</t>
        </is>
      </c>
      <c r="R204" s="88" t="inlineStr">
        <is>
          <t>35.04 Торговое освещение</t>
        </is>
      </c>
      <c r="S204" s="88" t="inlineStr">
        <is>
          <t>35.04.03 Светильники линейные торговые</t>
        </is>
      </c>
      <c r="T204" s="88" t="n"/>
      <c r="U204" s="84" t="inlineStr">
        <is>
          <t>Регулярная</t>
        </is>
      </c>
      <c r="V204" s="84" t="inlineStr">
        <is>
          <t>Luma</t>
        </is>
      </c>
      <c r="W204" s="89" t="inlineStr"/>
      <c r="X204" s="90" t="n">
        <v>0.29</v>
      </c>
      <c r="Y204" s="91" t="n">
        <v>0.022739</v>
      </c>
      <c r="Z204" s="85">
        <f>IF(OR(E204="",K204=""),"",E204*K204)</f>
        <v/>
      </c>
      <c r="AA204" s="85">
        <f>IF(OR(E204="",X204=""),"",X204*E204)</f>
        <v/>
      </c>
      <c r="AB204" s="92">
        <f>IF(OR(E204="",Y204=""),"",E204*Y204)</f>
        <v/>
      </c>
    </row>
    <row r="205" ht="75" customHeight="1" s="127">
      <c r="A205" s="81" t="inlineStr">
        <is>
          <t>LBL-T-10-B-6500</t>
        </is>
      </c>
      <c r="B205" s="82" t="inlineStr">
        <is>
          <t>Фигурный коннектор для светодиодных линейных светильников ДБО-T черный 10Вт 6500К IP20 LUMA EKF</t>
        </is>
      </c>
      <c r="C205" s="141" t="inlineStr">
        <is>
          <t>https://cdn.ekfgroup.com/unsafe/fit-in/102x102/center/filters:format(png)/products/AF504EF1A4CCEF2E2DEE42C972DA3A97.jpg</t>
        </is>
      </c>
      <c r="D205" s="141" t="n"/>
      <c r="E205" s="83" t="n"/>
      <c r="F205" s="84" t="inlineStr">
        <is>
          <t>шт</t>
        </is>
      </c>
      <c r="G205" s="85" t="n">
        <v>2928.2</v>
      </c>
      <c r="H205" s="85" t="n">
        <v>2400.16</v>
      </c>
      <c r="I205" s="85">
        <f>G205-(36 *G205/100)</f>
        <v/>
      </c>
      <c r="J205" s="85">
        <f>G205-(25 *G205/100)</f>
        <v/>
      </c>
      <c r="K205" s="86">
        <f>IF(G205="","",G205*(1-$G$4))</f>
        <v/>
      </c>
      <c r="L205" s="86">
        <f>IF(H205="","",H205*(1-$G$4))</f>
        <v/>
      </c>
      <c r="M205" s="85" t="inlineStr">
        <is>
          <t>Нет</t>
        </is>
      </c>
      <c r="N205" s="87" t="n">
        <v>1</v>
      </c>
      <c r="O205" s="87" t="n">
        <v>1</v>
      </c>
      <c r="P205" s="87" t="n">
        <v>20</v>
      </c>
      <c r="Q205" s="88" t="inlineStr">
        <is>
          <t>35 Светотехника</t>
        </is>
      </c>
      <c r="R205" s="88" t="inlineStr">
        <is>
          <t>35.04 Торговое освещение</t>
        </is>
      </c>
      <c r="S205" s="88" t="inlineStr">
        <is>
          <t>35.04.03 Светильники линейные торговые</t>
        </is>
      </c>
      <c r="T205" s="88" t="n"/>
      <c r="U205" s="84" t="inlineStr">
        <is>
          <t>Регулярная</t>
        </is>
      </c>
      <c r="V205" s="84" t="inlineStr">
        <is>
          <t>Luma</t>
        </is>
      </c>
      <c r="W205" s="89" t="inlineStr"/>
      <c r="X205" s="90" t="n">
        <v>0.29</v>
      </c>
      <c r="Y205" s="91" t="n">
        <v>0.022739</v>
      </c>
      <c r="Z205" s="85">
        <f>IF(OR(E205="",K205=""),"",E205*K205)</f>
        <v/>
      </c>
      <c r="AA205" s="85">
        <f>IF(OR(E205="",X205=""),"",X205*E205)</f>
        <v/>
      </c>
      <c r="AB205" s="92">
        <f>IF(OR(E205="",Y205=""),"",E205*Y205)</f>
        <v/>
      </c>
    </row>
    <row r="206" ht="75" customHeight="1" s="127">
      <c r="A206" s="81" t="inlineStr">
        <is>
          <t>LBL-X-12-W-4000</t>
        </is>
      </c>
      <c r="B206" s="82" t="inlineStr">
        <is>
          <t>Фигурный коннектор для светодиодных линейных светильников ДБО-X белый 12Вт 4000К IP20 LUMA EKF</t>
        </is>
      </c>
      <c r="C206" s="141" t="inlineStr">
        <is>
          <t>https://cdn.ekfgroup.com/unsafe/fit-in/102x102/center/filters:format(png)/products/B5EC1C6836F26EE6F3C3BE28250BFF66.jpg</t>
        </is>
      </c>
      <c r="D206" s="141" t="n"/>
      <c r="E206" s="83" t="n"/>
      <c r="F206" s="84" t="inlineStr">
        <is>
          <t>шт</t>
        </is>
      </c>
      <c r="G206" s="85" t="n">
        <v>3449.6</v>
      </c>
      <c r="H206" s="85" t="n">
        <v>2827.54</v>
      </c>
      <c r="I206" s="85">
        <f>G206-(36 *G206/100)</f>
        <v/>
      </c>
      <c r="J206" s="85">
        <f>G206-(25 *G206/100)</f>
        <v/>
      </c>
      <c r="K206" s="86">
        <f>IF(G206="","",G206*(1-$G$4))</f>
        <v/>
      </c>
      <c r="L206" s="86">
        <f>IF(H206="","",H206*(1-$G$4))</f>
        <v/>
      </c>
      <c r="M206" s="85" t="inlineStr">
        <is>
          <t>Нет</t>
        </is>
      </c>
      <c r="N206" s="87" t="n">
        <v>1</v>
      </c>
      <c r="O206" s="87" t="n">
        <v>1</v>
      </c>
      <c r="P206" s="87" t="n">
        <v>20</v>
      </c>
      <c r="Q206" s="88" t="inlineStr">
        <is>
          <t>35 Светотехника</t>
        </is>
      </c>
      <c r="R206" s="88" t="inlineStr">
        <is>
          <t>35.04 Торговое освещение</t>
        </is>
      </c>
      <c r="S206" s="88" t="inlineStr">
        <is>
          <t>35.04.03 Светильники линейные торговые</t>
        </is>
      </c>
      <c r="T206" s="88" t="n"/>
      <c r="U206" s="84" t="inlineStr">
        <is>
          <t>Регулярная</t>
        </is>
      </c>
      <c r="V206" s="84" t="inlineStr">
        <is>
          <t>Luma</t>
        </is>
      </c>
      <c r="W206" s="89" t="inlineStr"/>
      <c r="X206" s="90" t="n">
        <v>0.363</v>
      </c>
      <c r="Y206" s="91" t="n">
        <v>0.023107</v>
      </c>
      <c r="Z206" s="85">
        <f>IF(OR(E206="",K206=""),"",E206*K206)</f>
        <v/>
      </c>
      <c r="AA206" s="85">
        <f>IF(OR(E206="",X206=""),"",X206*E206)</f>
        <v/>
      </c>
      <c r="AB206" s="92">
        <f>IF(OR(E206="",Y206=""),"",E206*Y206)</f>
        <v/>
      </c>
    </row>
    <row r="207" ht="75" customHeight="1" s="127">
      <c r="A207" s="81" t="inlineStr">
        <is>
          <t>LBL-X-12-W-6500</t>
        </is>
      </c>
      <c r="B207" s="82" t="inlineStr">
        <is>
          <t>Фигурный коннектор для светодиодных линейных светильников ДБО-X белый 12Вт 6500К IP20 LUMA EKF</t>
        </is>
      </c>
      <c r="C207" s="141" t="inlineStr">
        <is>
          <t>https://cdn.ekfgroup.com/unsafe/fit-in/102x102/center/filters:format(png)/products/B5EC1C6836F26EE6F3C3BE28250BFF66.jpg</t>
        </is>
      </c>
      <c r="D207" s="141" t="n"/>
      <c r="E207" s="83" t="n"/>
      <c r="F207" s="84" t="inlineStr">
        <is>
          <t>шт</t>
        </is>
      </c>
      <c r="G207" s="85" t="n">
        <v>3449.6</v>
      </c>
      <c r="H207" s="85" t="n">
        <v>2827.54</v>
      </c>
      <c r="I207" s="85">
        <f>G207-(36 *G207/100)</f>
        <v/>
      </c>
      <c r="J207" s="85">
        <f>G207-(25 *G207/100)</f>
        <v/>
      </c>
      <c r="K207" s="86">
        <f>IF(G207="","",G207*(1-$G$4))</f>
        <v/>
      </c>
      <c r="L207" s="86">
        <f>IF(H207="","",H207*(1-$G$4))</f>
        <v/>
      </c>
      <c r="M207" s="85" t="inlineStr">
        <is>
          <t>Нет</t>
        </is>
      </c>
      <c r="N207" s="87" t="n">
        <v>1</v>
      </c>
      <c r="O207" s="87" t="n">
        <v>1</v>
      </c>
      <c r="P207" s="87" t="n">
        <v>20</v>
      </c>
      <c r="Q207" s="88" t="inlineStr">
        <is>
          <t>35 Светотехника</t>
        </is>
      </c>
      <c r="R207" s="88" t="inlineStr">
        <is>
          <t>35.04 Торговое освещение</t>
        </is>
      </c>
      <c r="S207" s="88" t="inlineStr">
        <is>
          <t>35.04.03 Светильники линейные торговые</t>
        </is>
      </c>
      <c r="T207" s="88" t="n"/>
      <c r="U207" s="84" t="inlineStr">
        <is>
          <t>Регулярная</t>
        </is>
      </c>
      <c r="V207" s="84" t="inlineStr">
        <is>
          <t>Luma</t>
        </is>
      </c>
      <c r="W207" s="89" t="inlineStr"/>
      <c r="X207" s="90" t="n">
        <v>0.363</v>
      </c>
      <c r="Y207" s="91" t="n">
        <v>0.023107</v>
      </c>
      <c r="Z207" s="85">
        <f>IF(OR(E207="",K207=""),"",E207*K207)</f>
        <v/>
      </c>
      <c r="AA207" s="85">
        <f>IF(OR(E207="",X207=""),"",X207*E207)</f>
        <v/>
      </c>
      <c r="AB207" s="92">
        <f>IF(OR(E207="",Y207=""),"",E207*Y207)</f>
        <v/>
      </c>
    </row>
    <row r="208" ht="75" customHeight="1" s="127">
      <c r="A208" s="81" t="inlineStr">
        <is>
          <t>LBL-X-12-B-4000</t>
        </is>
      </c>
      <c r="B208" s="82" t="inlineStr">
        <is>
          <t>Фигурный коннектор для светодиодных линейных светильников ДБО-X черный 12Вт 4000К IP20 LUMA EKF</t>
        </is>
      </c>
      <c r="C208" s="141" t="inlineStr">
        <is>
          <t>https://cdn.ekfgroup.com/unsafe/fit-in/102x102/center/filters:format(png)/products/3803D976A8995ECC3E68EA92111DAD5B.jpg</t>
        </is>
      </c>
      <c r="D208" s="141" t="n"/>
      <c r="E208" s="83" t="n"/>
      <c r="F208" s="84" t="inlineStr">
        <is>
          <t>шт</t>
        </is>
      </c>
      <c r="G208" s="85" t="n">
        <v>3449.6</v>
      </c>
      <c r="H208" s="85" t="n">
        <v>2827.54</v>
      </c>
      <c r="I208" s="85">
        <f>G208-(36 *G208/100)</f>
        <v/>
      </c>
      <c r="J208" s="85">
        <f>G208-(25 *G208/100)</f>
        <v/>
      </c>
      <c r="K208" s="86">
        <f>IF(G208="","",G208*(1-$G$4))</f>
        <v/>
      </c>
      <c r="L208" s="86">
        <f>IF(H208="","",H208*(1-$G$4))</f>
        <v/>
      </c>
      <c r="M208" s="85" t="inlineStr">
        <is>
          <t>Нет</t>
        </is>
      </c>
      <c r="N208" s="87" t="n">
        <v>1</v>
      </c>
      <c r="O208" s="87" t="n">
        <v>1</v>
      </c>
      <c r="P208" s="87" t="n">
        <v>20</v>
      </c>
      <c r="Q208" s="88" t="inlineStr">
        <is>
          <t>35 Светотехника</t>
        </is>
      </c>
      <c r="R208" s="88" t="inlineStr">
        <is>
          <t>35.04 Торговое освещение</t>
        </is>
      </c>
      <c r="S208" s="88" t="inlineStr">
        <is>
          <t>35.04.03 Светильники линейные торговые</t>
        </is>
      </c>
      <c r="T208" s="88" t="n"/>
      <c r="U208" s="84" t="inlineStr">
        <is>
          <t>Регулярная</t>
        </is>
      </c>
      <c r="V208" s="84" t="inlineStr">
        <is>
          <t>Luma</t>
        </is>
      </c>
      <c r="W208" s="89" t="inlineStr"/>
      <c r="X208" s="90" t="n">
        <v>0.363</v>
      </c>
      <c r="Y208" s="91" t="n">
        <v>0.023107</v>
      </c>
      <c r="Z208" s="85">
        <f>IF(OR(E208="",K208=""),"",E208*K208)</f>
        <v/>
      </c>
      <c r="AA208" s="85">
        <f>IF(OR(E208="",X208=""),"",X208*E208)</f>
        <v/>
      </c>
      <c r="AB208" s="92">
        <f>IF(OR(E208="",Y208=""),"",E208*Y208)</f>
        <v/>
      </c>
    </row>
    <row r="209" ht="75" customHeight="1" s="127">
      <c r="A209" s="81" t="inlineStr">
        <is>
          <t>LBL-X-12-B-6500</t>
        </is>
      </c>
      <c r="B209" s="82" t="inlineStr">
        <is>
          <t>Фигурный коннектор для светодиодных линейных светильников ДБО-X черный 12Вт 6500К IP20 LUMA EKF</t>
        </is>
      </c>
      <c r="C209" s="141" t="inlineStr">
        <is>
          <t>https://cdn.ekfgroup.com/unsafe/fit-in/102x102/center/filters:format(png)/products/3803D976A8995ECC3E68EA92111DAD5B.jpg</t>
        </is>
      </c>
      <c r="D209" s="141" t="n"/>
      <c r="E209" s="83" t="n"/>
      <c r="F209" s="84" t="inlineStr">
        <is>
          <t>шт</t>
        </is>
      </c>
      <c r="G209" s="85" t="n">
        <v>3449.6</v>
      </c>
      <c r="H209" s="85" t="n">
        <v>2827.54</v>
      </c>
      <c r="I209" s="85">
        <f>G209-(36 *G209/100)</f>
        <v/>
      </c>
      <c r="J209" s="85">
        <f>G209-(25 *G209/100)</f>
        <v/>
      </c>
      <c r="K209" s="86">
        <f>IF(G209="","",G209*(1-$G$4))</f>
        <v/>
      </c>
      <c r="L209" s="86">
        <f>IF(H209="","",H209*(1-$G$4))</f>
        <v/>
      </c>
      <c r="M209" s="85" t="inlineStr">
        <is>
          <t>Нет</t>
        </is>
      </c>
      <c r="N209" s="87" t="n">
        <v>1</v>
      </c>
      <c r="O209" s="87" t="n">
        <v>1</v>
      </c>
      <c r="P209" s="87" t="n">
        <v>20</v>
      </c>
      <c r="Q209" s="88" t="inlineStr">
        <is>
          <t>35 Светотехника</t>
        </is>
      </c>
      <c r="R209" s="88" t="inlineStr">
        <is>
          <t>35.04 Торговое освещение</t>
        </is>
      </c>
      <c r="S209" s="88" t="inlineStr">
        <is>
          <t>35.04.03 Светильники линейные торговые</t>
        </is>
      </c>
      <c r="T209" s="88" t="n"/>
      <c r="U209" s="84" t="inlineStr">
        <is>
          <t>Регулярная</t>
        </is>
      </c>
      <c r="V209" s="84" t="inlineStr">
        <is>
          <t>Luma</t>
        </is>
      </c>
      <c r="W209" s="89" t="inlineStr"/>
      <c r="X209" s="90" t="n">
        <v>0.363</v>
      </c>
      <c r="Y209" s="91" t="n">
        <v>0.023107</v>
      </c>
      <c r="Z209" s="85">
        <f>IF(OR(E209="",K209=""),"",E209*K209)</f>
        <v/>
      </c>
      <c r="AA209" s="85">
        <f>IF(OR(E209="",X209=""),"",X209*E209)</f>
        <v/>
      </c>
      <c r="AB209" s="92">
        <f>IF(OR(E209="",Y209=""),"",E209*Y209)</f>
        <v/>
      </c>
    </row>
    <row r="210" ht="75" customHeight="1" s="127">
      <c r="A210" s="81" t="inlineStr">
        <is>
          <t>LBL-Y-10-W-4000</t>
        </is>
      </c>
      <c r="B210" s="82" t="inlineStr">
        <is>
          <t>Фигурный коннектор для светодиодных линейных светильников ДБО-Y белый 10Вт 4000К IP20 LUMA EKF</t>
        </is>
      </c>
      <c r="C210" s="141" t="inlineStr">
        <is>
          <t>https://cdn.ekfgroup.com/unsafe/fit-in/102x102/center/filters:format(png)/products/9FBF7F6ABA42FB09B78C2FA813CC59C2.jpg</t>
        </is>
      </c>
      <c r="D210" s="141" t="n"/>
      <c r="E210" s="83" t="n"/>
      <c r="F210" s="84" t="inlineStr">
        <is>
          <t>шт</t>
        </is>
      </c>
      <c r="G210" s="85" t="n">
        <v>3109.7</v>
      </c>
      <c r="H210" s="85" t="n">
        <v>2548.93</v>
      </c>
      <c r="I210" s="85">
        <f>G210-(36 *G210/100)</f>
        <v/>
      </c>
      <c r="J210" s="85">
        <f>G210-(25 *G210/100)</f>
        <v/>
      </c>
      <c r="K210" s="86">
        <f>IF(G210="","",G210*(1-$G$4))</f>
        <v/>
      </c>
      <c r="L210" s="86">
        <f>IF(H210="","",H210*(1-$G$4))</f>
        <v/>
      </c>
      <c r="M210" s="85" t="inlineStr">
        <is>
          <t>Нет</t>
        </is>
      </c>
      <c r="N210" s="87" t="n">
        <v>1</v>
      </c>
      <c r="O210" s="87" t="n">
        <v>1</v>
      </c>
      <c r="P210" s="87" t="n">
        <v>20</v>
      </c>
      <c r="Q210" s="88" t="inlineStr">
        <is>
          <t>35 Светотехника</t>
        </is>
      </c>
      <c r="R210" s="88" t="inlineStr">
        <is>
          <t>35.04 Торговое освещение</t>
        </is>
      </c>
      <c r="S210" s="88" t="inlineStr">
        <is>
          <t>35.04.03 Светильники линейные торговые</t>
        </is>
      </c>
      <c r="T210" s="88" t="n"/>
      <c r="U210" s="84" t="inlineStr">
        <is>
          <t>Регулярная</t>
        </is>
      </c>
      <c r="V210" s="84" t="inlineStr">
        <is>
          <t>Luma</t>
        </is>
      </c>
      <c r="W210" s="89" t="inlineStr"/>
      <c r="X210" s="90" t="n">
        <v>0.313</v>
      </c>
      <c r="Y210" s="91" t="n">
        <v>0.022739</v>
      </c>
      <c r="Z210" s="85">
        <f>IF(OR(E210="",K210=""),"",E210*K210)</f>
        <v/>
      </c>
      <c r="AA210" s="85">
        <f>IF(OR(E210="",X210=""),"",X210*E210)</f>
        <v/>
      </c>
      <c r="AB210" s="92">
        <f>IF(OR(E210="",Y210=""),"",E210*Y210)</f>
        <v/>
      </c>
    </row>
    <row r="211" ht="75" customHeight="1" s="127">
      <c r="A211" s="81" t="inlineStr">
        <is>
          <t>LBL-Y-10-W-6500</t>
        </is>
      </c>
      <c r="B211" s="82" t="inlineStr">
        <is>
          <t>Фигурный коннектор для светодиодных линейных светильников ДБО-Y белый 10Вт 6500К IP20 LUMA EKF</t>
        </is>
      </c>
      <c r="C211" s="141" t="inlineStr">
        <is>
          <t>https://cdn.ekfgroup.com/unsafe/fit-in/102x102/center/filters:format(png)/products/9FBF7F6ABA42FB09B78C2FA813CC59C2.jpg</t>
        </is>
      </c>
      <c r="D211" s="141" t="n"/>
      <c r="E211" s="83" t="n"/>
      <c r="F211" s="84" t="inlineStr">
        <is>
          <t>шт</t>
        </is>
      </c>
      <c r="G211" s="85" t="n">
        <v>3109.7</v>
      </c>
      <c r="H211" s="85" t="n">
        <v>2548.93</v>
      </c>
      <c r="I211" s="85">
        <f>G211-(36 *G211/100)</f>
        <v/>
      </c>
      <c r="J211" s="85">
        <f>G211-(25 *G211/100)</f>
        <v/>
      </c>
      <c r="K211" s="86">
        <f>IF(G211="","",G211*(1-$G$4))</f>
        <v/>
      </c>
      <c r="L211" s="86">
        <f>IF(H211="","",H211*(1-$G$4))</f>
        <v/>
      </c>
      <c r="M211" s="85" t="inlineStr">
        <is>
          <t>Нет</t>
        </is>
      </c>
      <c r="N211" s="87" t="n">
        <v>1</v>
      </c>
      <c r="O211" s="87" t="n">
        <v>1</v>
      </c>
      <c r="P211" s="87" t="n">
        <v>20</v>
      </c>
      <c r="Q211" s="88" t="inlineStr">
        <is>
          <t>35 Светотехника</t>
        </is>
      </c>
      <c r="R211" s="88" t="inlineStr">
        <is>
          <t>35.04 Торговое освещение</t>
        </is>
      </c>
      <c r="S211" s="88" t="inlineStr">
        <is>
          <t>35.04.03 Светильники линейные торговые</t>
        </is>
      </c>
      <c r="T211" s="88" t="n"/>
      <c r="U211" s="84" t="inlineStr">
        <is>
          <t>Регулярная</t>
        </is>
      </c>
      <c r="V211" s="84" t="inlineStr">
        <is>
          <t>Luma</t>
        </is>
      </c>
      <c r="W211" s="89" t="inlineStr"/>
      <c r="X211" s="90" t="n">
        <v>0.313</v>
      </c>
      <c r="Y211" s="91" t="n">
        <v>0.022739</v>
      </c>
      <c r="Z211" s="85">
        <f>IF(OR(E211="",K211=""),"",E211*K211)</f>
        <v/>
      </c>
      <c r="AA211" s="85">
        <f>IF(OR(E211="",X211=""),"",X211*E211)</f>
        <v/>
      </c>
      <c r="AB211" s="92">
        <f>IF(OR(E211="",Y211=""),"",E211*Y211)</f>
        <v/>
      </c>
    </row>
    <row r="212" ht="75" customHeight="1" s="127">
      <c r="A212" s="81" t="inlineStr">
        <is>
          <t>LBL-Y-10-B-4000</t>
        </is>
      </c>
      <c r="B212" s="82" t="inlineStr">
        <is>
          <t>Фигурный коннектор для светодиодных линейных светильников ДБО-Y черный 10Вт 4000К IP20 LUMA EKF</t>
        </is>
      </c>
      <c r="C212" s="141" t="inlineStr">
        <is>
          <t>https://cdn.ekfgroup.com/unsafe/fit-in/102x102/center/filters:format(png)/products/FA2ED0F679FF725A93927A00B3252998.jpg</t>
        </is>
      </c>
      <c r="D212" s="141" t="n"/>
      <c r="E212" s="83" t="n"/>
      <c r="F212" s="84" t="inlineStr">
        <is>
          <t>шт</t>
        </is>
      </c>
      <c r="G212" s="85" t="n">
        <v>3109.7</v>
      </c>
      <c r="H212" s="85" t="n">
        <v>2548.93</v>
      </c>
      <c r="I212" s="85">
        <f>G212-(36 *G212/100)</f>
        <v/>
      </c>
      <c r="J212" s="85">
        <f>G212-(25 *G212/100)</f>
        <v/>
      </c>
      <c r="K212" s="86">
        <f>IF(G212="","",G212*(1-$G$4))</f>
        <v/>
      </c>
      <c r="L212" s="86">
        <f>IF(H212="","",H212*(1-$G$4))</f>
        <v/>
      </c>
      <c r="M212" s="85" t="inlineStr">
        <is>
          <t>Нет</t>
        </is>
      </c>
      <c r="N212" s="87" t="n">
        <v>1</v>
      </c>
      <c r="O212" s="87" t="n">
        <v>1</v>
      </c>
      <c r="P212" s="87" t="n">
        <v>20</v>
      </c>
      <c r="Q212" s="88" t="inlineStr">
        <is>
          <t>35 Светотехника</t>
        </is>
      </c>
      <c r="R212" s="88" t="inlineStr">
        <is>
          <t>35.04 Торговое освещение</t>
        </is>
      </c>
      <c r="S212" s="88" t="inlineStr">
        <is>
          <t>35.04.03 Светильники линейные торговые</t>
        </is>
      </c>
      <c r="T212" s="88" t="n"/>
      <c r="U212" s="84" t="inlineStr">
        <is>
          <t>Регулярная</t>
        </is>
      </c>
      <c r="V212" s="84" t="inlineStr">
        <is>
          <t>Luma</t>
        </is>
      </c>
      <c r="W212" s="89" t="inlineStr"/>
      <c r="X212" s="90" t="n">
        <v>0.313</v>
      </c>
      <c r="Y212" s="91" t="n">
        <v>0.022739</v>
      </c>
      <c r="Z212" s="85">
        <f>IF(OR(E212="",K212=""),"",E212*K212)</f>
        <v/>
      </c>
      <c r="AA212" s="85">
        <f>IF(OR(E212="",X212=""),"",X212*E212)</f>
        <v/>
      </c>
      <c r="AB212" s="92">
        <f>IF(OR(E212="",Y212=""),"",E212*Y212)</f>
        <v/>
      </c>
    </row>
    <row r="213" ht="75" customHeight="1" s="127">
      <c r="A213" s="81" t="inlineStr">
        <is>
          <t>LBL-Y-10-B-6500</t>
        </is>
      </c>
      <c r="B213" s="82" t="inlineStr">
        <is>
          <t>Фигурный коннектор для светодиодных линейных светильников ДБО-Y черный 10Вт 6500К IP20 LUMA EKF</t>
        </is>
      </c>
      <c r="C213" s="141" t="inlineStr">
        <is>
          <t>https://cdn.ekfgroup.com/unsafe/fit-in/102x102/center/filters:format(png)/products/FA2ED0F679FF725A93927A00B3252998.jpg</t>
        </is>
      </c>
      <c r="D213" s="141" t="n"/>
      <c r="E213" s="83" t="n"/>
      <c r="F213" s="84" t="inlineStr">
        <is>
          <t>шт</t>
        </is>
      </c>
      <c r="G213" s="85" t="n">
        <v>3109.7</v>
      </c>
      <c r="H213" s="85" t="n">
        <v>2548.93</v>
      </c>
      <c r="I213" s="85">
        <f>G213-(36 *G213/100)</f>
        <v/>
      </c>
      <c r="J213" s="85">
        <f>G213-(25 *G213/100)</f>
        <v/>
      </c>
      <c r="K213" s="86">
        <f>IF(G213="","",G213*(1-$G$4))</f>
        <v/>
      </c>
      <c r="L213" s="86">
        <f>IF(H213="","",H213*(1-$G$4))</f>
        <v/>
      </c>
      <c r="M213" s="85" t="inlineStr">
        <is>
          <t>Нет</t>
        </is>
      </c>
      <c r="N213" s="87" t="n">
        <v>1</v>
      </c>
      <c r="O213" s="87" t="n">
        <v>1</v>
      </c>
      <c r="P213" s="87" t="n">
        <v>20</v>
      </c>
      <c r="Q213" s="88" t="inlineStr">
        <is>
          <t>35 Светотехника</t>
        </is>
      </c>
      <c r="R213" s="88" t="inlineStr">
        <is>
          <t>35.04 Торговое освещение</t>
        </is>
      </c>
      <c r="S213" s="88" t="inlineStr">
        <is>
          <t>35.04.03 Светильники линейные торговые</t>
        </is>
      </c>
      <c r="T213" s="88" t="n"/>
      <c r="U213" s="84" t="inlineStr">
        <is>
          <t>Регулярная</t>
        </is>
      </c>
      <c r="V213" s="84" t="inlineStr">
        <is>
          <t>Luma</t>
        </is>
      </c>
      <c r="W213" s="89" t="inlineStr"/>
      <c r="X213" s="90" t="n">
        <v>0.313</v>
      </c>
      <c r="Y213" s="91" t="n">
        <v>0.022739</v>
      </c>
      <c r="Z213" s="85">
        <f>IF(OR(E213="",K213=""),"",E213*K213)</f>
        <v/>
      </c>
      <c r="AA213" s="85">
        <f>IF(OR(E213="",X213=""),"",X213*E213)</f>
        <v/>
      </c>
      <c r="AB213" s="92">
        <f>IF(OR(E213="",Y213=""),"",E213*Y213)</f>
        <v/>
      </c>
    </row>
    <row r="214" ht="75" customHeight="1" s="127">
      <c r="A214" s="81" t="inlineStr">
        <is>
          <t>TBL-1101-O-27-4K-40</t>
        </is>
      </c>
      <c r="B214" s="82" t="inlineStr">
        <is>
          <t>Светильник светодиодный линейный ДБО 1101-0600 Опал 27Вт 4000К 600x60x55 IP40 LUMA EKF</t>
        </is>
      </c>
      <c r="C214" s="141" t="inlineStr">
        <is>
          <t>https://cdn.ekfgroup.com/unsafe/fit-in/102x102/center/filters:format(png)/products/13F7E488C931AC3B1CAD10C02F7EC11F.jpg</t>
        </is>
      </c>
      <c r="D214" s="141" t="n"/>
      <c r="E214" s="83" t="n"/>
      <c r="F214" s="84" t="inlineStr">
        <is>
          <t>шт</t>
        </is>
      </c>
      <c r="G214" s="85" t="n">
        <v>6442.43</v>
      </c>
      <c r="H214" s="85" t="n">
        <v>5280.68</v>
      </c>
      <c r="I214" s="85">
        <f>G214-(36 *G214/100)</f>
        <v/>
      </c>
      <c r="J214" s="85">
        <f>G214-(25 *G214/100)</f>
        <v/>
      </c>
      <c r="K214" s="86">
        <f>IF(G214="","",G214*(1-$G$4))</f>
        <v/>
      </c>
      <c r="L214" s="86">
        <f>IF(H214="","",H214*(1-$G$4))</f>
        <v/>
      </c>
      <c r="M214" s="85" t="inlineStr">
        <is>
          <t>Нет</t>
        </is>
      </c>
      <c r="N214" s="87" t="n">
        <v>1</v>
      </c>
      <c r="O214" s="87" t="n">
        <v>1</v>
      </c>
      <c r="P214" s="87" t="n">
        <v>9</v>
      </c>
      <c r="Q214" s="88" t="inlineStr">
        <is>
          <t>35 Светотехника</t>
        </is>
      </c>
      <c r="R214" s="88" t="inlineStr">
        <is>
          <t>35.04 Торговое освещение</t>
        </is>
      </c>
      <c r="S214" s="88" t="inlineStr">
        <is>
          <t>35.04.04 Светильники линейные для ретейла РФ</t>
        </is>
      </c>
      <c r="T214" s="88" t="n"/>
      <c r="U214" s="84" t="inlineStr">
        <is>
          <t>Временно не производится</t>
        </is>
      </c>
      <c r="V214" s="84" t="inlineStr">
        <is>
          <t>Luma</t>
        </is>
      </c>
      <c r="W214" s="89" t="inlineStr"/>
      <c r="X214" s="90" t="n">
        <v>1.3</v>
      </c>
      <c r="Y214" s="91" t="n">
        <v>0.002196</v>
      </c>
      <c r="Z214" s="85">
        <f>IF(OR(E214="",K214=""),"",E214*K214)</f>
        <v/>
      </c>
      <c r="AA214" s="85">
        <f>IF(OR(E214="",X214=""),"",X214*E214)</f>
        <v/>
      </c>
      <c r="AB214" s="92">
        <f>IF(OR(E214="",Y214=""),"",E214*Y214)</f>
        <v/>
      </c>
    </row>
    <row r="215" ht="75" customHeight="1" s="127">
      <c r="A215" s="81" t="inlineStr">
        <is>
          <t>TBL-1102-O-36-4K-40</t>
        </is>
      </c>
      <c r="B215" s="82" t="inlineStr">
        <is>
          <t>Светильник светодиодный линейный ДБО 1102-1200 Опал 36Вт 4000К 1100x60x55 IP40 LUMA EKF</t>
        </is>
      </c>
      <c r="C215" s="141" t="inlineStr">
        <is>
          <t>https://cdn.ekfgroup.com/unsafe/fit-in/102x102/center/filters:format(png)/products/A766B2603B4B8B147EE78ECC11CE0B25.jpg</t>
        </is>
      </c>
      <c r="D215" s="141" t="n"/>
      <c r="E215" s="83" t="n"/>
      <c r="F215" s="84" t="inlineStr">
        <is>
          <t>шт</t>
        </is>
      </c>
      <c r="G215" s="85" t="n">
        <v>8061.12</v>
      </c>
      <c r="H215" s="85" t="n">
        <v>6607.48</v>
      </c>
      <c r="I215" s="85">
        <f>G215-(36 *G215/100)</f>
        <v/>
      </c>
      <c r="J215" s="85">
        <f>G215-(25 *G215/100)</f>
        <v/>
      </c>
      <c r="K215" s="86">
        <f>IF(G215="","",G215*(1-$G$4))</f>
        <v/>
      </c>
      <c r="L215" s="86">
        <f>IF(H215="","",H215*(1-$G$4))</f>
        <v/>
      </c>
      <c r="M215" s="85" t="inlineStr">
        <is>
          <t>Нет</t>
        </is>
      </c>
      <c r="N215" s="87" t="n">
        <v>1</v>
      </c>
      <c r="O215" s="87" t="n">
        <v>1</v>
      </c>
      <c r="P215" s="87" t="n">
        <v>9</v>
      </c>
      <c r="Q215" s="88" t="inlineStr">
        <is>
          <t>35 Светотехника</t>
        </is>
      </c>
      <c r="R215" s="88" t="inlineStr">
        <is>
          <t>35.04 Торговое освещение</t>
        </is>
      </c>
      <c r="S215" s="88" t="inlineStr">
        <is>
          <t>35.04.04 Светильники линейные для ретейла РФ</t>
        </is>
      </c>
      <c r="T215" s="88" t="n"/>
      <c r="U215" s="84" t="inlineStr">
        <is>
          <t>Временно не производится</t>
        </is>
      </c>
      <c r="V215" s="84" t="inlineStr">
        <is>
          <t>Luma</t>
        </is>
      </c>
      <c r="W215" s="89" t="inlineStr"/>
      <c r="X215" s="90" t="n">
        <v>2.6</v>
      </c>
      <c r="Y215" s="91" t="n">
        <v>0.00431</v>
      </c>
      <c r="Z215" s="85">
        <f>IF(OR(E215="",K215=""),"",E215*K215)</f>
        <v/>
      </c>
      <c r="AA215" s="85">
        <f>IF(OR(E215="",X215=""),"",X215*E215)</f>
        <v/>
      </c>
      <c r="AB215" s="92">
        <f>IF(OR(E215="",Y215=""),"",E215*Y215)</f>
        <v/>
      </c>
    </row>
    <row r="216" ht="75" customHeight="1" s="127">
      <c r="A216" s="81" t="inlineStr">
        <is>
          <t>TBL-1102-O-36-B-4K-40</t>
        </is>
      </c>
      <c r="B216" s="82" t="inlineStr">
        <is>
          <t>Светильник светодиодный линейный ДБО 1102 Опал 36Вт черный 4000К 1100x60x55 IP40 EKF</t>
        </is>
      </c>
      <c r="C216" s="141" t="inlineStr">
        <is>
          <t>https://cdn.ekfgroup.com/unsafe/fit-in/102x102/center/filters:format(png)/products/4DC484C3864118C796CE106E46350E78.png</t>
        </is>
      </c>
      <c r="D216" s="141" t="n"/>
      <c r="E216" s="83" t="n"/>
      <c r="F216" s="84" t="inlineStr">
        <is>
          <t>шт</t>
        </is>
      </c>
      <c r="G216" s="85" t="n">
        <v>8485.709999999999</v>
      </c>
      <c r="H216" s="85" t="n">
        <v>6955.5</v>
      </c>
      <c r="I216" s="85">
        <f>G216-(36 *G216/100)</f>
        <v/>
      </c>
      <c r="J216" s="85">
        <f>G216-(25 *G216/100)</f>
        <v/>
      </c>
      <c r="K216" s="86">
        <f>IF(G216="","",G216*(1-$G$4))</f>
        <v/>
      </c>
      <c r="L216" s="86">
        <f>IF(H216="","",H216*(1-$G$4))</f>
        <v/>
      </c>
      <c r="M216" s="85" t="inlineStr">
        <is>
          <t>Нет</t>
        </is>
      </c>
      <c r="N216" s="87" t="n">
        <v>1</v>
      </c>
      <c r="O216" s="87" t="n">
        <v>1</v>
      </c>
      <c r="P216" s="87" t="n">
        <v>9</v>
      </c>
      <c r="Q216" s="88" t="inlineStr">
        <is>
          <t>35 Светотехника</t>
        </is>
      </c>
      <c r="R216" s="88" t="inlineStr">
        <is>
          <t>35.04 Торговое освещение</t>
        </is>
      </c>
      <c r="S216" s="88" t="inlineStr">
        <is>
          <t>35.04.04 Светильники линейные для ретейла РФ</t>
        </is>
      </c>
      <c r="T216" s="88" t="n"/>
      <c r="U216" s="84" t="inlineStr">
        <is>
          <t>Временно не производится</t>
        </is>
      </c>
      <c r="V216" s="84" t="inlineStr">
        <is>
          <t>Luma</t>
        </is>
      </c>
      <c r="W216" s="89" t="inlineStr"/>
      <c r="X216" s="90" t="n">
        <v>2.6</v>
      </c>
      <c r="Y216" s="91" t="n">
        <v>0.00431</v>
      </c>
      <c r="Z216" s="85">
        <f>IF(OR(E216="",K216=""),"",E216*K216)</f>
        <v/>
      </c>
      <c r="AA216" s="85">
        <f>IF(OR(E216="",X216=""),"",X216*E216)</f>
        <v/>
      </c>
      <c r="AB216" s="92">
        <f>IF(OR(E216="",Y216=""),"",E216*Y216)</f>
        <v/>
      </c>
    </row>
    <row r="217" ht="75" customHeight="1" s="127">
      <c r="A217" s="81" t="inlineStr">
        <is>
          <t>TBL-1103-O-54-4K-40</t>
        </is>
      </c>
      <c r="B217" s="82" t="inlineStr">
        <is>
          <t>Светильник светодиодный линейный ДБО 1103-1500 Опал 54Вт 4000К 1590x60x55 IP40 LUMA EKF</t>
        </is>
      </c>
      <c r="C217" s="141" t="inlineStr">
        <is>
          <t>https://cdn.ekfgroup.com/unsafe/fit-in/102x102/center/filters:format(png)/products/A766B2603B4B8B147EE78ECC11CE0B25.jpg</t>
        </is>
      </c>
      <c r="D217" s="141" t="n"/>
      <c r="E217" s="83" t="n"/>
      <c r="F217" s="84" t="inlineStr">
        <is>
          <t>шт</t>
        </is>
      </c>
      <c r="G217" s="85" t="n">
        <v>10327.3</v>
      </c>
      <c r="H217" s="85" t="n">
        <v>8465</v>
      </c>
      <c r="I217" s="85">
        <f>G217-(36 *G217/100)</f>
        <v/>
      </c>
      <c r="J217" s="85">
        <f>G217-(25 *G217/100)</f>
        <v/>
      </c>
      <c r="K217" s="86">
        <f>IF(G217="","",G217*(1-$G$4))</f>
        <v/>
      </c>
      <c r="L217" s="86">
        <f>IF(H217="","",H217*(1-$G$4))</f>
        <v/>
      </c>
      <c r="M217" s="85" t="inlineStr">
        <is>
          <t>Нет</t>
        </is>
      </c>
      <c r="N217" s="87" t="n">
        <v>1</v>
      </c>
      <c r="O217" s="87" t="n">
        <v>1</v>
      </c>
      <c r="P217" s="87" t="n">
        <v>9</v>
      </c>
      <c r="Q217" s="88" t="inlineStr">
        <is>
          <t>35 Светотехника</t>
        </is>
      </c>
      <c r="R217" s="88" t="inlineStr">
        <is>
          <t>35.04 Торговое освещение</t>
        </is>
      </c>
      <c r="S217" s="88" t="inlineStr">
        <is>
          <t>35.04.04 Светильники линейные для ретейла РФ</t>
        </is>
      </c>
      <c r="T217" s="88" t="n"/>
      <c r="U217" s="84" t="inlineStr">
        <is>
          <t>Временно не производится</t>
        </is>
      </c>
      <c r="V217" s="84" t="inlineStr">
        <is>
          <t>Luma</t>
        </is>
      </c>
      <c r="W217" s="89" t="inlineStr"/>
      <c r="X217" s="90" t="n">
        <v>2.66</v>
      </c>
      <c r="Y217" s="91" t="n">
        <v>0.007986999999999999</v>
      </c>
      <c r="Z217" s="85">
        <f>IF(OR(E217="",K217=""),"",E217*K217)</f>
        <v/>
      </c>
      <c r="AA217" s="85">
        <f>IF(OR(E217="",X217=""),"",X217*E217)</f>
        <v/>
      </c>
      <c r="AB217" s="92">
        <f>IF(OR(E217="",Y217=""),"",E217*Y217)</f>
        <v/>
      </c>
    </row>
    <row r="218" ht="75" customHeight="1" s="127">
      <c r="A218" s="81" t="inlineStr">
        <is>
          <t>TBL-1103-O-54-B-4K-40</t>
        </is>
      </c>
      <c r="B218" s="82" t="inlineStr">
        <is>
          <t>Светильник светодиодный линейный ДБО 1103 Опал 54Вт черный 4000К 1590x60x55 IP40 LUMA EKF</t>
        </is>
      </c>
      <c r="C218" s="141" t="inlineStr">
        <is>
          <t>https://cdn.ekfgroup.com/unsafe/fit-in/102x102/center/filters:format(png)/products/4DC484C3864118C796CE106E46350E78.png</t>
        </is>
      </c>
      <c r="D218" s="141" t="n"/>
      <c r="E218" s="83" t="n"/>
      <c r="F218" s="84" t="inlineStr">
        <is>
          <t>шт</t>
        </is>
      </c>
      <c r="G218" s="85" t="n">
        <v>11227.46</v>
      </c>
      <c r="H218" s="85" t="n">
        <v>9202.84</v>
      </c>
      <c r="I218" s="85">
        <f>G218-(36 *G218/100)</f>
        <v/>
      </c>
      <c r="J218" s="85">
        <f>G218-(25 *G218/100)</f>
        <v/>
      </c>
      <c r="K218" s="86">
        <f>IF(G218="","",G218*(1-$G$4))</f>
        <v/>
      </c>
      <c r="L218" s="86">
        <f>IF(H218="","",H218*(1-$G$4))</f>
        <v/>
      </c>
      <c r="M218" s="85" t="inlineStr">
        <is>
          <t>Нет</t>
        </is>
      </c>
      <c r="N218" s="87" t="n">
        <v>1</v>
      </c>
      <c r="O218" s="87" t="n">
        <v>1</v>
      </c>
      <c r="P218" s="87" t="n">
        <v>9</v>
      </c>
      <c r="Q218" s="88" t="inlineStr">
        <is>
          <t>35 Светотехника</t>
        </is>
      </c>
      <c r="R218" s="88" t="inlineStr">
        <is>
          <t>35.04 Торговое освещение</t>
        </is>
      </c>
      <c r="S218" s="88" t="inlineStr">
        <is>
          <t>35.04.04 Светильники линейные для ретейла РФ</t>
        </is>
      </c>
      <c r="T218" s="88" t="n"/>
      <c r="U218" s="84" t="inlineStr">
        <is>
          <t>Временно не производится</t>
        </is>
      </c>
      <c r="V218" s="84" t="inlineStr">
        <is>
          <t>Luma</t>
        </is>
      </c>
      <c r="W218" s="89" t="inlineStr"/>
      <c r="X218" s="90" t="n">
        <v>3.5</v>
      </c>
      <c r="Y218" s="91" t="n">
        <v>0.006221</v>
      </c>
      <c r="Z218" s="85">
        <f>IF(OR(E218="",K218=""),"",E218*K218)</f>
        <v/>
      </c>
      <c r="AA218" s="85">
        <f>IF(OR(E218="",X218=""),"",X218*E218)</f>
        <v/>
      </c>
      <c r="AB218" s="92">
        <f>IF(OR(E218="",Y218=""),"",E218*Y218)</f>
        <v/>
      </c>
    </row>
    <row r="219" ht="75" customHeight="1" s="127">
      <c r="A219" s="81" t="inlineStr">
        <is>
          <t>TBL-1103-O-54-B-4K-40-A</t>
        </is>
      </c>
      <c r="B219" s="82" t="inlineStr">
        <is>
          <t>Светильник светодиодный линейный ДБО 1103 Опал 54Вт черный 4000К 1590x60x55 IP40 с БАП LUMA EKF</t>
        </is>
      </c>
      <c r="C219" s="141" t="inlineStr">
        <is>
          <t>https://cdn.ekfgroup.com/unsafe/fit-in/102x102/center/filters:format(png)/products/4DC484C3864118C796CE106E46350E78.png</t>
        </is>
      </c>
      <c r="D219" s="141" t="n"/>
      <c r="E219" s="83" t="n"/>
      <c r="F219" s="84" t="inlineStr">
        <is>
          <t>шт</t>
        </is>
      </c>
      <c r="G219" s="85" t="n">
        <v>17196.21</v>
      </c>
      <c r="H219" s="85" t="n">
        <v>14095.25</v>
      </c>
      <c r="I219" s="85">
        <f>G219-(36 *G219/100)</f>
        <v/>
      </c>
      <c r="J219" s="85">
        <f>G219-(25 *G219/100)</f>
        <v/>
      </c>
      <c r="K219" s="86">
        <f>IF(G219="","",G219*(1-$G$4))</f>
        <v/>
      </c>
      <c r="L219" s="86">
        <f>IF(H219="","",H219*(1-$G$4))</f>
        <v/>
      </c>
      <c r="M219" s="85" t="inlineStr">
        <is>
          <t>Нет</t>
        </is>
      </c>
      <c r="N219" s="87" t="n">
        <v>1</v>
      </c>
      <c r="O219" s="87" t="n">
        <v>1</v>
      </c>
      <c r="P219" s="87" t="n">
        <v>9</v>
      </c>
      <c r="Q219" s="88" t="inlineStr">
        <is>
          <t>35 Светотехника</t>
        </is>
      </c>
      <c r="R219" s="88" t="inlineStr">
        <is>
          <t>35.04 Торговое освещение</t>
        </is>
      </c>
      <c r="S219" s="88" t="inlineStr">
        <is>
          <t>35.04.04 Светильники линейные для ретейла РФ</t>
        </is>
      </c>
      <c r="T219" s="88" t="n"/>
      <c r="U219" s="84" t="inlineStr">
        <is>
          <t>Временно не производится</t>
        </is>
      </c>
      <c r="V219" s="84" t="inlineStr">
        <is>
          <t>Luma</t>
        </is>
      </c>
      <c r="W219" s="89" t="inlineStr"/>
      <c r="X219" s="90" t="n">
        <v>3.7</v>
      </c>
      <c r="Y219" s="91" t="n">
        <v>0.006221</v>
      </c>
      <c r="Z219" s="85">
        <f>IF(OR(E219="",K219=""),"",E219*K219)</f>
        <v/>
      </c>
      <c r="AA219" s="85">
        <f>IF(OR(E219="",X219=""),"",X219*E219)</f>
        <v/>
      </c>
      <c r="AB219" s="92">
        <f>IF(OR(E219="",Y219=""),"",E219*Y219)</f>
        <v/>
      </c>
    </row>
    <row r="220" ht="75" customHeight="1" s="127">
      <c r="A220" s="81" t="inlineStr">
        <is>
          <t>LPL-3001-54-3K-40</t>
        </is>
      </c>
      <c r="B220" s="82" t="inlineStr">
        <is>
          <t>Светильник светодиодный ДВО-3001 Опал 54Вт 3000К 90x90x40 гр. комплект 6 шт + драйвер IP40 LUMA EKF</t>
        </is>
      </c>
      <c r="C220" s="141" t="inlineStr">
        <is>
          <t>https://cdn.ekfgroup.com/unsafe/fit-in/102x102/center/filters:format(png)/products/6485CAF7B8CD4D15532EA9BDA96E89E8.jpg</t>
        </is>
      </c>
      <c r="D220" s="141" t="n"/>
      <c r="E220" s="83" t="n"/>
      <c r="F220" s="84" t="inlineStr">
        <is>
          <t>шт</t>
        </is>
      </c>
      <c r="G220" s="85" t="n">
        <v>17448.91</v>
      </c>
      <c r="H220" s="85" t="n">
        <v>14302.39</v>
      </c>
      <c r="I220" s="85">
        <f>G220-(36 *G220/100)</f>
        <v/>
      </c>
      <c r="J220" s="85">
        <f>G220-(25 *G220/100)</f>
        <v/>
      </c>
      <c r="K220" s="86">
        <f>IF(G220="","",G220*(1-$G$4))</f>
        <v/>
      </c>
      <c r="L220" s="86">
        <f>IF(H220="","",H220*(1-$G$4))</f>
        <v/>
      </c>
      <c r="M220" s="85" t="inlineStr">
        <is>
          <t>Нет</t>
        </is>
      </c>
      <c r="N220" s="87" t="n">
        <v>6</v>
      </c>
      <c r="O220" s="87" t="n">
        <v>1</v>
      </c>
      <c r="P220" s="87" t="n">
        <v>6</v>
      </c>
      <c r="Q220" s="88" t="inlineStr">
        <is>
          <t>35 Светотехника</t>
        </is>
      </c>
      <c r="R220" s="88" t="inlineStr">
        <is>
          <t>35.04 Торговое освещение</t>
        </is>
      </c>
      <c r="S220" s="88" t="inlineStr">
        <is>
          <t>35.04.05 Светильники для потолков грильято</t>
        </is>
      </c>
      <c r="T220" s="88" t="n"/>
      <c r="U220" s="84" t="inlineStr">
        <is>
          <t>Временно не производится</t>
        </is>
      </c>
      <c r="V220" s="84" t="inlineStr">
        <is>
          <t>Luma</t>
        </is>
      </c>
      <c r="W220" s="89" t="inlineStr"/>
      <c r="X220" s="90" t="n">
        <v>1.1</v>
      </c>
      <c r="Y220" s="91" t="n">
        <v>0.009672</v>
      </c>
      <c r="Z220" s="85">
        <f>IF(OR(E220="",K220=""),"",E220*K220)</f>
        <v/>
      </c>
      <c r="AA220" s="85">
        <f>IF(OR(E220="",X220=""),"",X220*E220)</f>
        <v/>
      </c>
      <c r="AB220" s="92">
        <f>IF(OR(E220="",Y220=""),"",E220*Y220)</f>
        <v/>
      </c>
    </row>
    <row r="221" ht="75" customHeight="1" s="127">
      <c r="A221" s="81" t="inlineStr">
        <is>
          <t>LPL-3001-54-3K-40-A</t>
        </is>
      </c>
      <c r="B221" s="82" t="inlineStr">
        <is>
          <t>Светильник светодиодный ДВО-3001 Опал 54Вт 3000К 90x90x40 гр. комплект 6 шт + драйвер IP40 с БАП LUMA EKF</t>
        </is>
      </c>
      <c r="C221" s="141" t="inlineStr">
        <is>
          <t>https://cdn.ekfgroup.com/unsafe/fit-in/102x102/center/filters:format(png)/products/6485CAF7B8CD4D15532EA9BDA96E89E8.jpg</t>
        </is>
      </c>
      <c r="D221" s="141" t="n"/>
      <c r="E221" s="83" t="n"/>
      <c r="F221" s="84" t="inlineStr">
        <is>
          <t>шт</t>
        </is>
      </c>
      <c r="G221" s="85" t="n">
        <v>40284.27</v>
      </c>
      <c r="H221" s="85" t="n">
        <v>33019.89</v>
      </c>
      <c r="I221" s="85">
        <f>G221-(36 *G221/100)</f>
        <v/>
      </c>
      <c r="J221" s="85">
        <f>G221-(25 *G221/100)</f>
        <v/>
      </c>
      <c r="K221" s="86">
        <f>IF(G221="","",G221*(1-$G$4))</f>
        <v/>
      </c>
      <c r="L221" s="86">
        <f>IF(H221="","",H221*(1-$G$4))</f>
        <v/>
      </c>
      <c r="M221" s="85" t="inlineStr">
        <is>
          <t>Нет</t>
        </is>
      </c>
      <c r="N221" s="87" t="n">
        <v>6</v>
      </c>
      <c r="O221" s="87" t="n">
        <v>1</v>
      </c>
      <c r="P221" s="87" t="n">
        <v>6</v>
      </c>
      <c r="Q221" s="88" t="inlineStr">
        <is>
          <t>35 Светотехника</t>
        </is>
      </c>
      <c r="R221" s="88" t="inlineStr">
        <is>
          <t>35.04 Торговое освещение</t>
        </is>
      </c>
      <c r="S221" s="88" t="inlineStr">
        <is>
          <t>35.04.05 Светильники для потолков грильято</t>
        </is>
      </c>
      <c r="T221" s="88" t="n"/>
      <c r="U221" s="84" t="inlineStr">
        <is>
          <t>Временно не производится</t>
        </is>
      </c>
      <c r="V221" s="84" t="inlineStr">
        <is>
          <t>Luma</t>
        </is>
      </c>
      <c r="W221" s="89" t="inlineStr"/>
      <c r="X221" s="90" t="n">
        <v>1.1</v>
      </c>
      <c r="Y221" s="91" t="n">
        <v>0.009672</v>
      </c>
      <c r="Z221" s="85">
        <f>IF(OR(E221="",K221=""),"",E221*K221)</f>
        <v/>
      </c>
      <c r="AA221" s="85">
        <f>IF(OR(E221="",X221=""),"",X221*E221)</f>
        <v/>
      </c>
      <c r="AB221" s="92">
        <f>IF(OR(E221="",Y221=""),"",E221*Y221)</f>
        <v/>
      </c>
    </row>
    <row r="222" ht="75" customHeight="1" s="127">
      <c r="A222" s="81" t="inlineStr">
        <is>
          <t>LPL-3001-54-4K-40</t>
        </is>
      </c>
      <c r="B222" s="82" t="inlineStr">
        <is>
          <t>Светильник светодиодный ДВО-3001 Опал 54Вт 4000К 90x90x40 гр. комплект 6 шт + драйвер IP40 LUMA EKF</t>
        </is>
      </c>
      <c r="C222" s="141" t="inlineStr">
        <is>
          <t>https://cdn.ekfgroup.com/unsafe/fit-in/102x102/center/filters:format(png)/products/6485CAF7B8CD4D15532EA9BDA96E89E8.jpg</t>
        </is>
      </c>
      <c r="D222" s="141" t="n"/>
      <c r="E222" s="83" t="n"/>
      <c r="F222" s="84" t="inlineStr">
        <is>
          <t>шт</t>
        </is>
      </c>
      <c r="G222" s="85" t="n">
        <v>17448.91</v>
      </c>
      <c r="H222" s="85" t="n">
        <v>14302.39</v>
      </c>
      <c r="I222" s="85">
        <f>G222-(36 *G222/100)</f>
        <v/>
      </c>
      <c r="J222" s="85">
        <f>G222-(25 *G222/100)</f>
        <v/>
      </c>
      <c r="K222" s="86">
        <f>IF(G222="","",G222*(1-$G$4))</f>
        <v/>
      </c>
      <c r="L222" s="86">
        <f>IF(H222="","",H222*(1-$G$4))</f>
        <v/>
      </c>
      <c r="M222" s="85" t="inlineStr">
        <is>
          <t>Нет</t>
        </is>
      </c>
      <c r="N222" s="87" t="n">
        <v>6</v>
      </c>
      <c r="O222" s="87" t="n">
        <v>1</v>
      </c>
      <c r="P222" s="87" t="n">
        <v>6</v>
      </c>
      <c r="Q222" s="88" t="inlineStr">
        <is>
          <t>35 Светотехника</t>
        </is>
      </c>
      <c r="R222" s="88" t="inlineStr">
        <is>
          <t>35.04 Торговое освещение</t>
        </is>
      </c>
      <c r="S222" s="88" t="inlineStr">
        <is>
          <t>35.04.05 Светильники для потолков грильято</t>
        </is>
      </c>
      <c r="T222" s="88" t="n"/>
      <c r="U222" s="84" t="inlineStr">
        <is>
          <t>Временно не производится</t>
        </is>
      </c>
      <c r="V222" s="84" t="inlineStr">
        <is>
          <t>Luma</t>
        </is>
      </c>
      <c r="W222" s="89" t="inlineStr"/>
      <c r="X222" s="90" t="n">
        <v>1.1</v>
      </c>
      <c r="Y222" s="91" t="n">
        <v>0.009672</v>
      </c>
      <c r="Z222" s="85">
        <f>IF(OR(E222="",K222=""),"",E222*K222)</f>
        <v/>
      </c>
      <c r="AA222" s="85">
        <f>IF(OR(E222="",X222=""),"",X222*E222)</f>
        <v/>
      </c>
      <c r="AB222" s="92">
        <f>IF(OR(E222="",Y222=""),"",E222*Y222)</f>
        <v/>
      </c>
    </row>
    <row r="223" ht="75" customHeight="1" s="127">
      <c r="A223" s="81" t="inlineStr">
        <is>
          <t>LPL-3001-54-4K-40-A</t>
        </is>
      </c>
      <c r="B223" s="82" t="inlineStr">
        <is>
          <t>Светильник светодиодный ДВО-3001 Опал 54Вт 4000К 90x90x40 гр. комплект 6 шт + драйвер IP40 с БАП LUMA EKF</t>
        </is>
      </c>
      <c r="C223" s="141" t="inlineStr">
        <is>
          <t>https://cdn.ekfgroup.com/unsafe/fit-in/102x102/center/filters:format(png)/products/6485CAF7B8CD4D15532EA9BDA96E89E8.jpg</t>
        </is>
      </c>
      <c r="D223" s="141" t="n"/>
      <c r="E223" s="83" t="n"/>
      <c r="F223" s="84" t="inlineStr">
        <is>
          <t>шт</t>
        </is>
      </c>
      <c r="G223" s="85" t="n">
        <v>40284.27</v>
      </c>
      <c r="H223" s="85" t="n">
        <v>33019.89</v>
      </c>
      <c r="I223" s="85">
        <f>G223-(36 *G223/100)</f>
        <v/>
      </c>
      <c r="J223" s="85">
        <f>G223-(25 *G223/100)</f>
        <v/>
      </c>
      <c r="K223" s="86">
        <f>IF(G223="","",G223*(1-$G$4))</f>
        <v/>
      </c>
      <c r="L223" s="86">
        <f>IF(H223="","",H223*(1-$G$4))</f>
        <v/>
      </c>
      <c r="M223" s="85" t="inlineStr">
        <is>
          <t>Нет</t>
        </is>
      </c>
      <c r="N223" s="87" t="n">
        <v>6</v>
      </c>
      <c r="O223" s="87" t="n">
        <v>1</v>
      </c>
      <c r="P223" s="87" t="n">
        <v>6</v>
      </c>
      <c r="Q223" s="88" t="inlineStr">
        <is>
          <t>35 Светотехника</t>
        </is>
      </c>
      <c r="R223" s="88" t="inlineStr">
        <is>
          <t>35.04 Торговое освещение</t>
        </is>
      </c>
      <c r="S223" s="88" t="inlineStr">
        <is>
          <t>35.04.05 Светильники для потолков грильято</t>
        </is>
      </c>
      <c r="T223" s="88" t="n"/>
      <c r="U223" s="84" t="inlineStr">
        <is>
          <t>Временно не производится</t>
        </is>
      </c>
      <c r="V223" s="84" t="inlineStr">
        <is>
          <t>Luma</t>
        </is>
      </c>
      <c r="W223" s="89" t="inlineStr"/>
      <c r="X223" s="90" t="n">
        <v>1.1</v>
      </c>
      <c r="Y223" s="91" t="n">
        <v>0.009672</v>
      </c>
      <c r="Z223" s="85">
        <f>IF(OR(E223="",K223=""),"",E223*K223)</f>
        <v/>
      </c>
      <c r="AA223" s="85">
        <f>IF(OR(E223="",X223=""),"",X223*E223)</f>
        <v/>
      </c>
      <c r="AB223" s="92">
        <f>IF(OR(E223="",Y223=""),"",E223*Y223)</f>
        <v/>
      </c>
    </row>
    <row r="224" ht="75" customHeight="1" s="127">
      <c r="A224" s="81" t="inlineStr">
        <is>
          <t>LPL-3003-108-3K-40-A</t>
        </is>
      </c>
      <c r="B224" s="82" t="inlineStr">
        <is>
          <t>Светильник светодиодный ДВО-3002 Опал 108Вт 3000К 140x140x40 гр. комплект 6 шт + драйвер IP40 с БАП LUMA EKF</t>
        </is>
      </c>
      <c r="C224" s="141" t="inlineStr">
        <is>
          <t>https://cdn.ekfgroup.com/unsafe/fit-in/102x102/center/filters:format(png)/products/6485CAF7B8CD4D15532EA9BDA96E89E8.jpg</t>
        </is>
      </c>
      <c r="D224" s="141" t="n"/>
      <c r="E224" s="83" t="n"/>
      <c r="F224" s="84" t="inlineStr">
        <is>
          <t>шт</t>
        </is>
      </c>
      <c r="G224" s="85" t="n">
        <v>52373.58</v>
      </c>
      <c r="H224" s="85" t="n">
        <v>42929.16</v>
      </c>
      <c r="I224" s="85">
        <f>G224-(36 *G224/100)</f>
        <v/>
      </c>
      <c r="J224" s="85">
        <f>G224-(25 *G224/100)</f>
        <v/>
      </c>
      <c r="K224" s="86">
        <f>IF(G224="","",G224*(1-$G$4))</f>
        <v/>
      </c>
      <c r="L224" s="86">
        <f>IF(H224="","",H224*(1-$G$4))</f>
        <v/>
      </c>
      <c r="M224" s="85" t="inlineStr">
        <is>
          <t>Нет</t>
        </is>
      </c>
      <c r="N224" s="87" t="n">
        <v>6</v>
      </c>
      <c r="O224" s="87" t="n">
        <v>1</v>
      </c>
      <c r="P224" s="87" t="n">
        <v>6</v>
      </c>
      <c r="Q224" s="88" t="inlineStr">
        <is>
          <t>35 Светотехника</t>
        </is>
      </c>
      <c r="R224" s="88" t="inlineStr">
        <is>
          <t>35.04 Торговое освещение</t>
        </is>
      </c>
      <c r="S224" s="88" t="inlineStr">
        <is>
          <t>35.04.05 Светильники для потолков грильято</t>
        </is>
      </c>
      <c r="T224" s="88" t="n"/>
      <c r="U224" s="84" t="inlineStr">
        <is>
          <t>Временно не производится</t>
        </is>
      </c>
      <c r="V224" s="84" t="inlineStr">
        <is>
          <t>Luma</t>
        </is>
      </c>
      <c r="W224" s="89" t="inlineStr"/>
      <c r="X224" s="90" t="n">
        <v>1.6</v>
      </c>
      <c r="Y224" s="91" t="n">
        <v>0.009672</v>
      </c>
      <c r="Z224" s="85">
        <f>IF(OR(E224="",K224=""),"",E224*K224)</f>
        <v/>
      </c>
      <c r="AA224" s="85">
        <f>IF(OR(E224="",X224=""),"",X224*E224)</f>
        <v/>
      </c>
      <c r="AB224" s="92">
        <f>IF(OR(E224="",Y224=""),"",E224*Y224)</f>
        <v/>
      </c>
    </row>
    <row r="225" ht="75" customHeight="1" s="127">
      <c r="A225" s="81" t="inlineStr">
        <is>
          <t>LPL-3002-72-3K-40</t>
        </is>
      </c>
      <c r="B225" s="82" t="inlineStr">
        <is>
          <t>Светильник светодиодный ДВО-3002 Опал 72Вт 3000К 140x140x40 гр. комплект 4 шт + драйвер IP40 LUMA EKF</t>
        </is>
      </c>
      <c r="C225" s="141" t="inlineStr">
        <is>
          <t>https://cdn.ekfgroup.com/unsafe/fit-in/102x102/center/filters:format(png)/products/6485CAF7B8CD4D15532EA9BDA96E89E8.jpg</t>
        </is>
      </c>
      <c r="D225" s="141" t="n"/>
      <c r="E225" s="83" t="n"/>
      <c r="F225" s="84" t="inlineStr">
        <is>
          <t>шт</t>
        </is>
      </c>
      <c r="G225" s="85" t="n">
        <v>20484.66</v>
      </c>
      <c r="H225" s="85" t="n">
        <v>16790.7</v>
      </c>
      <c r="I225" s="85">
        <f>G225-(36 *G225/100)</f>
        <v/>
      </c>
      <c r="J225" s="85">
        <f>G225-(25 *G225/100)</f>
        <v/>
      </c>
      <c r="K225" s="86">
        <f>IF(G225="","",G225*(1-$G$4))</f>
        <v/>
      </c>
      <c r="L225" s="86">
        <f>IF(H225="","",H225*(1-$G$4))</f>
        <v/>
      </c>
      <c r="M225" s="85" t="inlineStr">
        <is>
          <t>Нет</t>
        </is>
      </c>
      <c r="N225" s="87" t="n">
        <v>6</v>
      </c>
      <c r="O225" s="87" t="n">
        <v>1</v>
      </c>
      <c r="P225" s="87" t="n">
        <v>6</v>
      </c>
      <c r="Q225" s="88" t="inlineStr">
        <is>
          <t>35 Светотехника</t>
        </is>
      </c>
      <c r="R225" s="88" t="inlineStr">
        <is>
          <t>35.04 Торговое освещение</t>
        </is>
      </c>
      <c r="S225" s="88" t="inlineStr">
        <is>
          <t>35.04.05 Светильники для потолков грильято</t>
        </is>
      </c>
      <c r="T225" s="88" t="n"/>
      <c r="U225" s="84" t="inlineStr">
        <is>
          <t>Временно не производится</t>
        </is>
      </c>
      <c r="V225" s="84" t="inlineStr">
        <is>
          <t>Luma</t>
        </is>
      </c>
      <c r="W225" s="89" t="inlineStr"/>
      <c r="X225" s="90" t="n">
        <v>1.3</v>
      </c>
      <c r="Y225" s="91" t="n">
        <v>0.006864</v>
      </c>
      <c r="Z225" s="85">
        <f>IF(OR(E225="",K225=""),"",E225*K225)</f>
        <v/>
      </c>
      <c r="AA225" s="85">
        <f>IF(OR(E225="",X225=""),"",X225*E225)</f>
        <v/>
      </c>
      <c r="AB225" s="92">
        <f>IF(OR(E225="",Y225=""),"",E225*Y225)</f>
        <v/>
      </c>
    </row>
    <row r="226" ht="75" customHeight="1" s="127">
      <c r="A226" s="81" t="inlineStr">
        <is>
          <t>LPL-3002-72-3K-40-A</t>
        </is>
      </c>
      <c r="B226" s="82" t="inlineStr">
        <is>
          <t>Светильник светодиодный ДВО-3002 Опал 72Вт 3000К 140x140x40 гр. комплект 4 шт + драйвер IP40 с БАП LUMA EKF</t>
        </is>
      </c>
      <c r="C226" s="141" t="inlineStr">
        <is>
          <t>https://cdn.ekfgroup.com/unsafe/fit-in/102x102/center/filters:format(png)/products/6485CAF7B8CD4D15532EA9BDA96E89E8.jpg</t>
        </is>
      </c>
      <c r="D226" s="141" t="n"/>
      <c r="E226" s="83" t="n"/>
      <c r="F226" s="84" t="inlineStr">
        <is>
          <t>шт</t>
        </is>
      </c>
      <c r="G226" s="85" t="n">
        <v>42970.78</v>
      </c>
      <c r="H226" s="85" t="n">
        <v>35221.95</v>
      </c>
      <c r="I226" s="85">
        <f>G226-(36 *G226/100)</f>
        <v/>
      </c>
      <c r="J226" s="85">
        <f>G226-(25 *G226/100)</f>
        <v/>
      </c>
      <c r="K226" s="86">
        <f>IF(G226="","",G226*(1-$G$4))</f>
        <v/>
      </c>
      <c r="L226" s="86">
        <f>IF(H226="","",H226*(1-$G$4))</f>
        <v/>
      </c>
      <c r="M226" s="85" t="inlineStr">
        <is>
          <t>Нет</t>
        </is>
      </c>
      <c r="N226" s="87" t="n">
        <v>6</v>
      </c>
      <c r="O226" s="87" t="n">
        <v>1</v>
      </c>
      <c r="P226" s="87" t="n">
        <v>6</v>
      </c>
      <c r="Q226" s="88" t="inlineStr">
        <is>
          <t>35 Светотехника</t>
        </is>
      </c>
      <c r="R226" s="88" t="inlineStr">
        <is>
          <t>35.04 Торговое освещение</t>
        </is>
      </c>
      <c r="S226" s="88" t="inlineStr">
        <is>
          <t>35.04.05 Светильники для потолков грильято</t>
        </is>
      </c>
      <c r="T226" s="88" t="n"/>
      <c r="U226" s="84" t="inlineStr">
        <is>
          <t>Временно не производится</t>
        </is>
      </c>
      <c r="V226" s="84" t="inlineStr">
        <is>
          <t>Luma</t>
        </is>
      </c>
      <c r="W226" s="89" t="inlineStr"/>
      <c r="X226" s="90" t="n">
        <v>1.3</v>
      </c>
      <c r="Y226" s="91" t="n">
        <v>0.006864</v>
      </c>
      <c r="Z226" s="85">
        <f>IF(OR(E226="",K226=""),"",E226*K226)</f>
        <v/>
      </c>
      <c r="AA226" s="85">
        <f>IF(OR(E226="",X226=""),"",X226*E226)</f>
        <v/>
      </c>
      <c r="AB226" s="92">
        <f>IF(OR(E226="",Y226=""),"",E226*Y226)</f>
        <v/>
      </c>
    </row>
    <row r="227" ht="75" customHeight="1" s="127">
      <c r="A227" s="81" t="inlineStr">
        <is>
          <t>LPL-3002-72-4K-40</t>
        </is>
      </c>
      <c r="B227" s="82" t="inlineStr">
        <is>
          <t>Светильник светодиодный ДВО-3002 Опал 72Вт 4000К 140x140x40 гр. комплект 4 шт + драйвер IP40 LUMA EKF</t>
        </is>
      </c>
      <c r="C227" s="141" t="inlineStr">
        <is>
          <t>https://cdn.ekfgroup.com/unsafe/fit-in/102x102/center/filters:format(png)/products/6485CAF7B8CD4D15532EA9BDA96E89E8.jpg</t>
        </is>
      </c>
      <c r="D227" s="141" t="n"/>
      <c r="E227" s="83" t="n"/>
      <c r="F227" s="84" t="inlineStr">
        <is>
          <t>шт</t>
        </is>
      </c>
      <c r="G227" s="85" t="n">
        <v>20484.66</v>
      </c>
      <c r="H227" s="85" t="n">
        <v>16790.7</v>
      </c>
      <c r="I227" s="85">
        <f>G227-(36 *G227/100)</f>
        <v/>
      </c>
      <c r="J227" s="85">
        <f>G227-(25 *G227/100)</f>
        <v/>
      </c>
      <c r="K227" s="86">
        <f>IF(G227="","",G227*(1-$G$4))</f>
        <v/>
      </c>
      <c r="L227" s="86">
        <f>IF(H227="","",H227*(1-$G$4))</f>
        <v/>
      </c>
      <c r="M227" s="85" t="inlineStr">
        <is>
          <t>Нет</t>
        </is>
      </c>
      <c r="N227" s="87" t="n">
        <v>6</v>
      </c>
      <c r="O227" s="87" t="n">
        <v>1</v>
      </c>
      <c r="P227" s="87" t="n">
        <v>6</v>
      </c>
      <c r="Q227" s="88" t="inlineStr">
        <is>
          <t>35 Светотехника</t>
        </is>
      </c>
      <c r="R227" s="88" t="inlineStr">
        <is>
          <t>35.04 Торговое освещение</t>
        </is>
      </c>
      <c r="S227" s="88" t="inlineStr">
        <is>
          <t>35.04.05 Светильники для потолков грильято</t>
        </is>
      </c>
      <c r="T227" s="88" t="n"/>
      <c r="U227" s="84" t="inlineStr">
        <is>
          <t>Временно не производится</t>
        </is>
      </c>
      <c r="V227" s="84" t="inlineStr">
        <is>
          <t>Luma</t>
        </is>
      </c>
      <c r="W227" s="89" t="inlineStr"/>
      <c r="X227" s="90" t="n">
        <v>1.3</v>
      </c>
      <c r="Y227" s="91" t="n">
        <v>0.006864</v>
      </c>
      <c r="Z227" s="85">
        <f>IF(OR(E227="",K227=""),"",E227*K227)</f>
        <v/>
      </c>
      <c r="AA227" s="85">
        <f>IF(OR(E227="",X227=""),"",X227*E227)</f>
        <v/>
      </c>
      <c r="AB227" s="92">
        <f>IF(OR(E227="",Y227=""),"",E227*Y227)</f>
        <v/>
      </c>
    </row>
    <row r="228" ht="75" customHeight="1" s="127">
      <c r="A228" s="81" t="inlineStr">
        <is>
          <t>LPL-3002-72-4K-40-A</t>
        </is>
      </c>
      <c r="B228" s="82" t="inlineStr">
        <is>
          <t>Светильник светодиодный ДВО-3002 Опал 72Вт 4000К 140x140x40 гр. комплект 4 шт + драйвер IP40 с БАП LUMA EKF</t>
        </is>
      </c>
      <c r="C228" s="141" t="inlineStr">
        <is>
          <t>https://cdn.ekfgroup.com/unsafe/fit-in/102x102/center/filters:format(png)/products/6485CAF7B8CD4D15532EA9BDA96E89E8.jpg</t>
        </is>
      </c>
      <c r="D228" s="141" t="n"/>
      <c r="E228" s="83" t="n"/>
      <c r="F228" s="84" t="inlineStr">
        <is>
          <t>шт</t>
        </is>
      </c>
      <c r="G228" s="85" t="n">
        <v>42970.78</v>
      </c>
      <c r="H228" s="85" t="n">
        <v>35221.95</v>
      </c>
      <c r="I228" s="85">
        <f>G228-(36 *G228/100)</f>
        <v/>
      </c>
      <c r="J228" s="85">
        <f>G228-(25 *G228/100)</f>
        <v/>
      </c>
      <c r="K228" s="86">
        <f>IF(G228="","",G228*(1-$G$4))</f>
        <v/>
      </c>
      <c r="L228" s="86">
        <f>IF(H228="","",H228*(1-$G$4))</f>
        <v/>
      </c>
      <c r="M228" s="85" t="inlineStr">
        <is>
          <t>Нет</t>
        </is>
      </c>
      <c r="N228" s="87" t="n">
        <v>6</v>
      </c>
      <c r="O228" s="87" t="n">
        <v>1</v>
      </c>
      <c r="P228" s="87" t="n">
        <v>6</v>
      </c>
      <c r="Q228" s="88" t="inlineStr">
        <is>
          <t>35 Светотехника</t>
        </is>
      </c>
      <c r="R228" s="88" t="inlineStr">
        <is>
          <t>35.04 Торговое освещение</t>
        </is>
      </c>
      <c r="S228" s="88" t="inlineStr">
        <is>
          <t>35.04.05 Светильники для потолков грильято</t>
        </is>
      </c>
      <c r="T228" s="88" t="n"/>
      <c r="U228" s="84" t="inlineStr">
        <is>
          <t>Временно не производится</t>
        </is>
      </c>
      <c r="V228" s="84" t="inlineStr">
        <is>
          <t>Luma</t>
        </is>
      </c>
      <c r="W228" s="89" t="inlineStr"/>
      <c r="X228" s="90" t="n">
        <v>1.3</v>
      </c>
      <c r="Y228" s="91" t="n">
        <v>0.006864</v>
      </c>
      <c r="Z228" s="85">
        <f>IF(OR(E228="",K228=""),"",E228*K228)</f>
        <v/>
      </c>
      <c r="AA228" s="85">
        <f>IF(OR(E228="",X228=""),"",X228*E228)</f>
        <v/>
      </c>
      <c r="AB228" s="92">
        <f>IF(OR(E228="",Y228=""),"",E228*Y228)</f>
        <v/>
      </c>
    </row>
    <row r="229" ht="75" customHeight="1" s="127">
      <c r="A229" s="81" t="inlineStr">
        <is>
          <t>LPL-3003-108-3K-40</t>
        </is>
      </c>
      <c r="B229" s="82" t="inlineStr">
        <is>
          <t>Светильник светодиодный ДВО-3003 Опал 108Вт 3000К 140x140x40 гр. комплект 6 шт + драйвер IP40 LUMA EKF</t>
        </is>
      </c>
      <c r="C229" s="141" t="inlineStr">
        <is>
          <t>https://cdn.ekfgroup.com/unsafe/fit-in/102x102/center/filters:format(png)/products/6485CAF7B8CD4D15532EA9BDA96E89E8.jpg</t>
        </is>
      </c>
      <c r="D229" s="141" t="n"/>
      <c r="E229" s="83" t="n"/>
      <c r="F229" s="84" t="inlineStr">
        <is>
          <t>шт</t>
        </is>
      </c>
      <c r="G229" s="85" t="n">
        <v>29538.22</v>
      </c>
      <c r="H229" s="85" t="n">
        <v>24211.66</v>
      </c>
      <c r="I229" s="85">
        <f>G229-(36 *G229/100)</f>
        <v/>
      </c>
      <c r="J229" s="85">
        <f>G229-(25 *G229/100)</f>
        <v/>
      </c>
      <c r="K229" s="86">
        <f>IF(G229="","",G229*(1-$G$4))</f>
        <v/>
      </c>
      <c r="L229" s="86">
        <f>IF(H229="","",H229*(1-$G$4))</f>
        <v/>
      </c>
      <c r="M229" s="85" t="inlineStr">
        <is>
          <t>Нет</t>
        </is>
      </c>
      <c r="N229" s="87" t="n">
        <v>6</v>
      </c>
      <c r="O229" s="87" t="n">
        <v>1</v>
      </c>
      <c r="P229" s="87" t="n">
        <v>6</v>
      </c>
      <c r="Q229" s="88" t="inlineStr">
        <is>
          <t>35 Светотехника</t>
        </is>
      </c>
      <c r="R229" s="88" t="inlineStr">
        <is>
          <t>35.04 Торговое освещение</t>
        </is>
      </c>
      <c r="S229" s="88" t="inlineStr">
        <is>
          <t>35.04.05 Светильники для потолков грильято</t>
        </is>
      </c>
      <c r="T229" s="88" t="n"/>
      <c r="U229" s="84" t="inlineStr">
        <is>
          <t>Временно не производится</t>
        </is>
      </c>
      <c r="V229" s="84" t="inlineStr">
        <is>
          <t>Luma</t>
        </is>
      </c>
      <c r="W229" s="89" t="inlineStr"/>
      <c r="X229" s="90" t="n">
        <v>1.6</v>
      </c>
      <c r="Y229" s="91" t="n">
        <v>0.009672</v>
      </c>
      <c r="Z229" s="85">
        <f>IF(OR(E229="",K229=""),"",E229*K229)</f>
        <v/>
      </c>
      <c r="AA229" s="85">
        <f>IF(OR(E229="",X229=""),"",X229*E229)</f>
        <v/>
      </c>
      <c r="AB229" s="92">
        <f>IF(OR(E229="",Y229=""),"",E229*Y229)</f>
        <v/>
      </c>
    </row>
    <row r="230" ht="75" customHeight="1" s="127">
      <c r="A230" s="81" t="inlineStr">
        <is>
          <t>LPL-3003-108-4K-40</t>
        </is>
      </c>
      <c r="B230" s="82" t="inlineStr">
        <is>
          <t>Светильник светодиодный ДВО-3003 Опал 108Вт 4000К 140x140x40 гр. комплект 6 шт + драйвер IP40 LUMA EKF</t>
        </is>
      </c>
      <c r="C230" s="141" t="inlineStr">
        <is>
          <t>https://cdn.ekfgroup.com/unsafe/fit-in/102x102/center/filters:format(png)/products/6485CAF7B8CD4D15532EA9BDA96E89E8.jpg</t>
        </is>
      </c>
      <c r="D230" s="141" t="n"/>
      <c r="E230" s="83" t="n"/>
      <c r="F230" s="84" t="inlineStr">
        <is>
          <t>шт</t>
        </is>
      </c>
      <c r="G230" s="85" t="n">
        <v>29538.22</v>
      </c>
      <c r="H230" s="85" t="n">
        <v>24211.66</v>
      </c>
      <c r="I230" s="85">
        <f>G230-(36 *G230/100)</f>
        <v/>
      </c>
      <c r="J230" s="85">
        <f>G230-(25 *G230/100)</f>
        <v/>
      </c>
      <c r="K230" s="86">
        <f>IF(G230="","",G230*(1-$G$4))</f>
        <v/>
      </c>
      <c r="L230" s="86">
        <f>IF(H230="","",H230*(1-$G$4))</f>
        <v/>
      </c>
      <c r="M230" s="85" t="inlineStr">
        <is>
          <t>Нет</t>
        </is>
      </c>
      <c r="N230" s="87" t="n">
        <v>6</v>
      </c>
      <c r="O230" s="87" t="n">
        <v>1</v>
      </c>
      <c r="P230" s="87" t="n">
        <v>6</v>
      </c>
      <c r="Q230" s="88" t="inlineStr">
        <is>
          <t>35 Светотехника</t>
        </is>
      </c>
      <c r="R230" s="88" t="inlineStr">
        <is>
          <t>35.04 Торговое освещение</t>
        </is>
      </c>
      <c r="S230" s="88" t="inlineStr">
        <is>
          <t>35.04.05 Светильники для потолков грильято</t>
        </is>
      </c>
      <c r="T230" s="88" t="n"/>
      <c r="U230" s="84" t="inlineStr">
        <is>
          <t>Временно не производится</t>
        </is>
      </c>
      <c r="V230" s="84" t="inlineStr">
        <is>
          <t>Luma</t>
        </is>
      </c>
      <c r="W230" s="89" t="inlineStr"/>
      <c r="X230" s="90" t="n">
        <v>1.6</v>
      </c>
      <c r="Y230" s="91" t="n">
        <v>0.009672</v>
      </c>
      <c r="Z230" s="85">
        <f>IF(OR(E230="",K230=""),"",E230*K230)</f>
        <v/>
      </c>
      <c r="AA230" s="85">
        <f>IF(OR(E230="",X230=""),"",X230*E230)</f>
        <v/>
      </c>
      <c r="AB230" s="92">
        <f>IF(OR(E230="",Y230=""),"",E230*Y230)</f>
        <v/>
      </c>
    </row>
    <row r="231" ht="75" customHeight="1" s="127">
      <c r="A231" s="81" t="inlineStr">
        <is>
          <t>LPL-3003-108-4K-40-A</t>
        </is>
      </c>
      <c r="B231" s="82" t="inlineStr">
        <is>
          <t>Светильник светодиодный ДВО-3003 Опал 108Вт 4000К 140x140x40 гр. комплект 6 шт + драйвер IP40 с БАП LUMA EKF</t>
        </is>
      </c>
      <c r="C231" s="141" t="inlineStr">
        <is>
          <t>https://cdn.ekfgroup.com/unsafe/fit-in/102x102/center/filters:format(png)/products/6485CAF7B8CD4D15532EA9BDA96E89E8.jpg</t>
        </is>
      </c>
      <c r="D231" s="141" t="n"/>
      <c r="E231" s="83" t="n"/>
      <c r="F231" s="84" t="inlineStr">
        <is>
          <t>шт</t>
        </is>
      </c>
      <c r="G231" s="85" t="n">
        <v>52373.58</v>
      </c>
      <c r="H231" s="85" t="n">
        <v>42929.16</v>
      </c>
      <c r="I231" s="85">
        <f>G231-(36 *G231/100)</f>
        <v/>
      </c>
      <c r="J231" s="85">
        <f>G231-(25 *G231/100)</f>
        <v/>
      </c>
      <c r="K231" s="86">
        <f>IF(G231="","",G231*(1-$G$4))</f>
        <v/>
      </c>
      <c r="L231" s="86">
        <f>IF(H231="","",H231*(1-$G$4))</f>
        <v/>
      </c>
      <c r="M231" s="85" t="inlineStr">
        <is>
          <t>Нет</t>
        </is>
      </c>
      <c r="N231" s="87" t="n">
        <v>6</v>
      </c>
      <c r="O231" s="87" t="n">
        <v>1</v>
      </c>
      <c r="P231" s="87" t="n">
        <v>6</v>
      </c>
      <c r="Q231" s="88" t="inlineStr">
        <is>
          <t>35 Светотехника</t>
        </is>
      </c>
      <c r="R231" s="88" t="inlineStr">
        <is>
          <t>35.04 Торговое освещение</t>
        </is>
      </c>
      <c r="S231" s="88" t="inlineStr">
        <is>
          <t>35.04.05 Светильники для потолков грильято</t>
        </is>
      </c>
      <c r="T231" s="88" t="n"/>
      <c r="U231" s="84" t="inlineStr">
        <is>
          <t>Временно не производится</t>
        </is>
      </c>
      <c r="V231" s="84" t="inlineStr">
        <is>
          <t>Luma</t>
        </is>
      </c>
      <c r="W231" s="89" t="inlineStr"/>
      <c r="X231" s="90" t="n">
        <v>1.6</v>
      </c>
      <c r="Y231" s="91" t="n">
        <v>0.009672</v>
      </c>
      <c r="Z231" s="85">
        <f>IF(OR(E231="",K231=""),"",E231*K231)</f>
        <v/>
      </c>
      <c r="AA231" s="85">
        <f>IF(OR(E231="",X231=""),"",X231*E231)</f>
        <v/>
      </c>
      <c r="AB231" s="92">
        <f>IF(OR(E231="",Y231=""),"",E231*Y231)</f>
        <v/>
      </c>
    </row>
    <row r="232" ht="75" customHeight="1" s="127">
      <c r="A232" s="81" t="inlineStr">
        <is>
          <t>EXIT-SS-100-LED</t>
        </is>
      </c>
      <c r="B232" s="82" t="inlineStr">
        <is>
          <t>Светильник аварийного освещения EXIT-100 одностор. без пиктограммы LED EKF Basic</t>
        </is>
      </c>
      <c r="C232" s="141" t="inlineStr">
        <is>
          <t>https://cdn.ekfgroup.com/unsafe/fit-in/102x102/center/filters:format(png)/products/94CF9FEC9A84D02FFA6D2449AE437017.jpg</t>
        </is>
      </c>
      <c r="D232" s="141" t="n"/>
      <c r="E232" s="83" t="n"/>
      <c r="F232" s="84" t="inlineStr">
        <is>
          <t>шт</t>
        </is>
      </c>
      <c r="G232" s="85" t="n">
        <v>1009.27</v>
      </c>
      <c r="H232" s="85" t="n">
        <v>827.27</v>
      </c>
      <c r="I232" s="85">
        <f>G232-(36 *G232/100)</f>
        <v/>
      </c>
      <c r="J232" s="85">
        <f>G232-(25 *G232/100)</f>
        <v/>
      </c>
      <c r="K232" s="86">
        <f>IF(G232="","",G232*(1-$G$4))</f>
        <v/>
      </c>
      <c r="L232" s="86">
        <f>IF(H232="","",H232*(1-$G$4))</f>
        <v/>
      </c>
      <c r="M232" s="85" t="inlineStr">
        <is>
          <t>Нет</t>
        </is>
      </c>
      <c r="N232" s="87" t="n">
        <v>1</v>
      </c>
      <c r="O232" s="87" t="n">
        <v>1</v>
      </c>
      <c r="P232" s="87" t="n">
        <v>20</v>
      </c>
      <c r="Q232" s="88" t="inlineStr">
        <is>
          <t>35 Светотехника</t>
        </is>
      </c>
      <c r="R232" s="88" t="inlineStr">
        <is>
          <t>35.05 Аварийное освещение</t>
        </is>
      </c>
      <c r="S232" s="88" t="inlineStr">
        <is>
          <t>35.05.01 Светильники с низким IP</t>
        </is>
      </c>
      <c r="T232" s="88" t="n"/>
      <c r="U232" s="84" t="inlineStr">
        <is>
          <t>Регулярная</t>
        </is>
      </c>
      <c r="V232" s="84" t="inlineStr">
        <is>
          <t>Luma</t>
        </is>
      </c>
      <c r="W232" s="89" t="inlineStr"/>
      <c r="X232" s="90" t="n">
        <v>0.489</v>
      </c>
      <c r="Y232" s="91" t="n">
        <v>0.00178</v>
      </c>
      <c r="Z232" s="85">
        <f>IF(OR(E232="",K232=""),"",E232*K232)</f>
        <v/>
      </c>
      <c r="AA232" s="85">
        <f>IF(OR(E232="",X232=""),"",X232*E232)</f>
        <v/>
      </c>
      <c r="AB232" s="92">
        <f>IF(OR(E232="",Y232=""),"",E232*Y232)</f>
        <v/>
      </c>
    </row>
    <row r="233" ht="75" customHeight="1" s="127">
      <c r="A233" s="81" t="inlineStr">
        <is>
          <t>EXIT-SS-101-LED</t>
        </is>
      </c>
      <c r="B233" s="82" t="inlineStr">
        <is>
          <t>Светильник аварийно-эвакуационного освещения EXIT-101 односторонний LED EKF Basic</t>
        </is>
      </c>
      <c r="C233" s="141" t="inlineStr">
        <is>
          <t>https://cdn.ekfgroup.com/unsafe/fit-in/102x102/center/filters:format(png)/products/428D614042401F4C9FA0F802D8D3D6A3.jpg</t>
        </is>
      </c>
      <c r="D233" s="141" t="n"/>
      <c r="E233" s="83" t="n"/>
      <c r="F233" s="84" t="inlineStr">
        <is>
          <t>шт</t>
        </is>
      </c>
      <c r="G233" s="85" t="n">
        <v>1335.55</v>
      </c>
      <c r="H233" s="85" t="n">
        <v>1094.71</v>
      </c>
      <c r="I233" s="85">
        <f>G233-(36 *G233/100)</f>
        <v/>
      </c>
      <c r="J233" s="85">
        <f>G233-(25 *G233/100)</f>
        <v/>
      </c>
      <c r="K233" s="86">
        <f>IF(G233="","",G233*(1-$G$4))</f>
        <v/>
      </c>
      <c r="L233" s="86">
        <f>IF(H233="","",H233*(1-$G$4))</f>
        <v/>
      </c>
      <c r="M233" s="85" t="inlineStr">
        <is>
          <t>Нет</t>
        </is>
      </c>
      <c r="N233" s="87" t="n">
        <v>1</v>
      </c>
      <c r="O233" s="87" t="n">
        <v>1</v>
      </c>
      <c r="P233" s="87" t="n">
        <v>20</v>
      </c>
      <c r="Q233" s="88" t="inlineStr">
        <is>
          <t>35 Светотехника</t>
        </is>
      </c>
      <c r="R233" s="88" t="inlineStr">
        <is>
          <t>35.05 Аварийное освещение</t>
        </is>
      </c>
      <c r="S233" s="88" t="inlineStr">
        <is>
          <t>35.05.01 Светильники с низким IP</t>
        </is>
      </c>
      <c r="T233" s="88" t="n"/>
      <c r="U233" s="84" t="inlineStr">
        <is>
          <t>Регулярная</t>
        </is>
      </c>
      <c r="V233" s="84" t="inlineStr">
        <is>
          <t>Luma</t>
        </is>
      </c>
      <c r="W233" s="89" t="inlineStr"/>
      <c r="X233" s="90" t="n">
        <v>0.483</v>
      </c>
      <c r="Y233" s="91" t="n">
        <v>0.001848</v>
      </c>
      <c r="Z233" s="85">
        <f>IF(OR(E233="",K233=""),"",E233*K233)</f>
        <v/>
      </c>
      <c r="AA233" s="85">
        <f>IF(OR(E233="",X233=""),"",X233*E233)</f>
        <v/>
      </c>
      <c r="AB233" s="92">
        <f>IF(OR(E233="",Y233=""),"",E233*Y233)</f>
        <v/>
      </c>
    </row>
    <row r="234" ht="75" customHeight="1" s="127">
      <c r="A234" s="81" t="inlineStr">
        <is>
          <t>EXIT-SS-102-LED</t>
        </is>
      </c>
      <c r="B234" s="82" t="inlineStr">
        <is>
          <t>Светильник аварийно-эвакуационного освещения EXIT-102 односторонний LED EKF Basic</t>
        </is>
      </c>
      <c r="C234" s="141" t="inlineStr">
        <is>
          <t>https://cdn.ekfgroup.com/unsafe/fit-in/102x102/center/filters:format(png)/products/6040DF36B022091521AF296EC40D970D.jpg</t>
        </is>
      </c>
      <c r="D234" s="141" t="n"/>
      <c r="E234" s="83" t="n"/>
      <c r="F234" s="84" t="inlineStr">
        <is>
          <t>шт</t>
        </is>
      </c>
      <c r="G234" s="85" t="n">
        <v>1309.37</v>
      </c>
      <c r="H234" s="85" t="n">
        <v>1073.25</v>
      </c>
      <c r="I234" s="85">
        <f>G234-(36 *G234/100)</f>
        <v/>
      </c>
      <c r="J234" s="85">
        <f>G234-(25 *G234/100)</f>
        <v/>
      </c>
      <c r="K234" s="86">
        <f>IF(G234="","",G234*(1-$G$4))</f>
        <v/>
      </c>
      <c r="L234" s="86">
        <f>IF(H234="","",H234*(1-$G$4))</f>
        <v/>
      </c>
      <c r="M234" s="85" t="inlineStr">
        <is>
          <t>Нет</t>
        </is>
      </c>
      <c r="N234" s="87" t="n">
        <v>1</v>
      </c>
      <c r="O234" s="87" t="n">
        <v>1</v>
      </c>
      <c r="P234" s="87" t="n">
        <v>20</v>
      </c>
      <c r="Q234" s="88" t="inlineStr">
        <is>
          <t>35 Светотехника</t>
        </is>
      </c>
      <c r="R234" s="88" t="inlineStr">
        <is>
          <t>35.05 Аварийное освещение</t>
        </is>
      </c>
      <c r="S234" s="88" t="inlineStr">
        <is>
          <t>35.05.01 Светильники с низким IP</t>
        </is>
      </c>
      <c r="T234" s="88" t="n"/>
      <c r="U234" s="84" t="inlineStr">
        <is>
          <t>Регулярная</t>
        </is>
      </c>
      <c r="V234" s="84" t="inlineStr">
        <is>
          <t>Luma</t>
        </is>
      </c>
      <c r="W234" s="89" t="inlineStr"/>
      <c r="X234" s="90" t="n">
        <v>0.473</v>
      </c>
      <c r="Y234" s="91" t="n">
        <v>0.001853</v>
      </c>
      <c r="Z234" s="85">
        <f>IF(OR(E234="",K234=""),"",E234*K234)</f>
        <v/>
      </c>
      <c r="AA234" s="85">
        <f>IF(OR(E234="",X234=""),"",X234*E234)</f>
        <v/>
      </c>
      <c r="AB234" s="92">
        <f>IF(OR(E234="",Y234=""),"",E234*Y234)</f>
        <v/>
      </c>
    </row>
    <row r="235" ht="75" customHeight="1" s="127">
      <c r="A235" s="81" t="inlineStr">
        <is>
          <t>EXIT-DS-201-LED</t>
        </is>
      </c>
      <c r="B235" s="82" t="inlineStr">
        <is>
          <t>Светильник аварийно-эвакуационного освещения EXIT-201 двухсторонний LED EKF Basic</t>
        </is>
      </c>
      <c r="C235" s="141" t="inlineStr">
        <is>
          <t>https://cdn.ekfgroup.com/unsafe/fit-in/102x102/center/filters:format(png)/products/78A760ECCD0266CC54C5B005B80ED529.jpg</t>
        </is>
      </c>
      <c r="D235" s="141" t="n"/>
      <c r="E235" s="83" t="n"/>
      <c r="F235" s="84" t="inlineStr">
        <is>
          <t>шт</t>
        </is>
      </c>
      <c r="G235" s="85" t="n">
        <v>1324.56</v>
      </c>
      <c r="H235" s="85" t="n">
        <v>1085.7</v>
      </c>
      <c r="I235" s="85">
        <f>G235-(36 *G235/100)</f>
        <v/>
      </c>
      <c r="J235" s="85">
        <f>G235-(25 *G235/100)</f>
        <v/>
      </c>
      <c r="K235" s="86">
        <f>IF(G235="","",G235*(1-$G$4))</f>
        <v/>
      </c>
      <c r="L235" s="86">
        <f>IF(H235="","",H235*(1-$G$4))</f>
        <v/>
      </c>
      <c r="M235" s="85" t="inlineStr">
        <is>
          <t>Нет</t>
        </is>
      </c>
      <c r="N235" s="87" t="n">
        <v>1</v>
      </c>
      <c r="O235" s="87" t="n">
        <v>1</v>
      </c>
      <c r="P235" s="87" t="n">
        <v>20</v>
      </c>
      <c r="Q235" s="88" t="inlineStr">
        <is>
          <t>35 Светотехника</t>
        </is>
      </c>
      <c r="R235" s="88" t="inlineStr">
        <is>
          <t>35.05 Аварийное освещение</t>
        </is>
      </c>
      <c r="S235" s="88" t="inlineStr">
        <is>
          <t>35.05.01 Светильники с низким IP</t>
        </is>
      </c>
      <c r="T235" s="88" t="n"/>
      <c r="U235" s="84" t="inlineStr">
        <is>
          <t>Регулярная</t>
        </is>
      </c>
      <c r="V235" s="84" t="inlineStr">
        <is>
          <t>Luma</t>
        </is>
      </c>
      <c r="W235" s="89" t="inlineStr"/>
      <c r="X235" s="90" t="n">
        <v>0.5669999999999999</v>
      </c>
      <c r="Y235" s="91" t="n">
        <v>0.001802</v>
      </c>
      <c r="Z235" s="85">
        <f>IF(OR(E235="",K235=""),"",E235*K235)</f>
        <v/>
      </c>
      <c r="AA235" s="85">
        <f>IF(OR(E235="",X235=""),"",X235*E235)</f>
        <v/>
      </c>
      <c r="AB235" s="92">
        <f>IF(OR(E235="",Y235=""),"",E235*Y235)</f>
        <v/>
      </c>
    </row>
    <row r="236" ht="75" customHeight="1" s="127">
      <c r="A236" s="81" t="inlineStr">
        <is>
          <t>EXIT-DS-202-LED</t>
        </is>
      </c>
      <c r="B236" s="82" t="inlineStr">
        <is>
          <t>Светильник аварийно-эвакуационного освещения EXIT-202 двухсторонний LED EKF Basic</t>
        </is>
      </c>
      <c r="C236" s="141" t="inlineStr">
        <is>
          <t>https://cdn.ekfgroup.com/unsafe/fit-in/102x102/center/filters:format(png)/products/13A73BC3DA4F395D3E07A6D7A7658E94.jpg</t>
        </is>
      </c>
      <c r="D236" s="141" t="n"/>
      <c r="E236" s="83" t="n"/>
      <c r="F236" s="84" t="inlineStr">
        <is>
          <t>шт</t>
        </is>
      </c>
      <c r="G236" s="85" t="n">
        <v>1268.5</v>
      </c>
      <c r="H236" s="85" t="n">
        <v>1039.75</v>
      </c>
      <c r="I236" s="85">
        <f>G236-(36 *G236/100)</f>
        <v/>
      </c>
      <c r="J236" s="85">
        <f>G236-(25 *G236/100)</f>
        <v/>
      </c>
      <c r="K236" s="86">
        <f>IF(G236="","",G236*(1-$G$4))</f>
        <v/>
      </c>
      <c r="L236" s="86">
        <f>IF(H236="","",H236*(1-$G$4))</f>
        <v/>
      </c>
      <c r="M236" s="85" t="inlineStr">
        <is>
          <t>Нет</t>
        </is>
      </c>
      <c r="N236" s="87" t="n">
        <v>1</v>
      </c>
      <c r="O236" s="87" t="n">
        <v>1</v>
      </c>
      <c r="P236" s="87" t="n">
        <v>20</v>
      </c>
      <c r="Q236" s="88" t="inlineStr">
        <is>
          <t>35 Светотехника</t>
        </is>
      </c>
      <c r="R236" s="88" t="inlineStr">
        <is>
          <t>35.05 Аварийное освещение</t>
        </is>
      </c>
      <c r="S236" s="88" t="inlineStr">
        <is>
          <t>35.05.01 Светильники с низким IP</t>
        </is>
      </c>
      <c r="T236" s="88" t="n"/>
      <c r="U236" s="84" t="inlineStr">
        <is>
          <t>Регулярная</t>
        </is>
      </c>
      <c r="V236" s="84" t="inlineStr">
        <is>
          <t>Luma</t>
        </is>
      </c>
      <c r="W236" s="89" t="inlineStr"/>
      <c r="X236" s="90" t="n">
        <v>0.532</v>
      </c>
      <c r="Y236" s="91" t="n">
        <v>0.001719</v>
      </c>
      <c r="Z236" s="85">
        <f>IF(OR(E236="",K236=""),"",E236*K236)</f>
        <v/>
      </c>
      <c r="AA236" s="85">
        <f>IF(OR(E236="",X236=""),"",X236*E236)</f>
        <v/>
      </c>
      <c r="AB236" s="92">
        <f>IF(OR(E236="",Y236=""),"",E236*Y236)</f>
        <v/>
      </c>
    </row>
    <row r="237" ht="75" customHeight="1" s="127">
      <c r="A237" s="81" t="inlineStr">
        <is>
          <t>dpa-101</t>
        </is>
      </c>
      <c r="B237" s="82" t="inlineStr">
        <is>
          <t>Светильник аккумуляторный BACKUP-150 LUMA EKF</t>
        </is>
      </c>
      <c r="C237" s="141" t="inlineStr">
        <is>
          <t>https://cdn.ekfgroup.com/unsafe/fit-in/102x102/center/filters:format(png)/products/E63489FAC9DC6B55EB6D5170E88402FA.jpg</t>
        </is>
      </c>
      <c r="D237" s="141" t="n"/>
      <c r="E237" s="83" t="n"/>
      <c r="F237" s="84" t="inlineStr">
        <is>
          <t>шт</t>
        </is>
      </c>
      <c r="G237" s="85" t="n">
        <v>893.21</v>
      </c>
      <c r="H237" s="85" t="n">
        <v>732.14</v>
      </c>
      <c r="I237" s="85">
        <f>G237-(36 *G237/100)</f>
        <v/>
      </c>
      <c r="J237" s="85">
        <f>G237-(25 *G237/100)</f>
        <v/>
      </c>
      <c r="K237" s="86">
        <f>IF(G237="","",G237*(1-$G$4))</f>
        <v/>
      </c>
      <c r="L237" s="86">
        <f>IF(H237="","",H237*(1-$G$4))</f>
        <v/>
      </c>
      <c r="M237" s="85" t="inlineStr">
        <is>
          <t>Нет</t>
        </is>
      </c>
      <c r="N237" s="87" t="n">
        <v>1</v>
      </c>
      <c r="O237" s="87" t="n">
        <v>1</v>
      </c>
      <c r="P237" s="87" t="n">
        <v>60</v>
      </c>
      <c r="Q237" s="88" t="inlineStr">
        <is>
          <t>35 Светотехника</t>
        </is>
      </c>
      <c r="R237" s="88" t="inlineStr">
        <is>
          <t>35.05 Аварийное освещение</t>
        </is>
      </c>
      <c r="S237" s="88" t="inlineStr">
        <is>
          <t>35.05.01 Светильники с низким IP</t>
        </is>
      </c>
      <c r="T237" s="88" t="n"/>
      <c r="U237" s="84" t="inlineStr">
        <is>
          <t>Регулярная</t>
        </is>
      </c>
      <c r="V237" s="84" t="inlineStr">
        <is>
          <t>Luma</t>
        </is>
      </c>
      <c r="W237" s="89" t="inlineStr"/>
      <c r="X237" s="90" t="n">
        <v>0.3</v>
      </c>
      <c r="Y237" s="91" t="n">
        <v>0.000441</v>
      </c>
      <c r="Z237" s="85">
        <f>IF(OR(E237="",K237=""),"",E237*K237)</f>
        <v/>
      </c>
      <c r="AA237" s="85">
        <f>IF(OR(E237="",X237=""),"",X237*E237)</f>
        <v/>
      </c>
      <c r="AB237" s="92">
        <f>IF(OR(E237="",Y237=""),"",E237*Y237)</f>
        <v/>
      </c>
    </row>
    <row r="238" ht="75" customHeight="1" s="127">
      <c r="A238" s="81" t="inlineStr">
        <is>
          <t>dpa-102</t>
        </is>
      </c>
      <c r="B238" s="82" t="inlineStr">
        <is>
          <t>Светильник аккумуляторный BACKUP-250 LUMA EKF</t>
        </is>
      </c>
      <c r="C238" s="141" t="inlineStr">
        <is>
          <t>https://cdn.ekfgroup.com/unsafe/fit-in/102x102/center/filters:format(png)/products/4AB60AD10C28B56E34C27C452A1DC96A.jpg</t>
        </is>
      </c>
      <c r="D238" s="141" t="n"/>
      <c r="E238" s="83" t="n"/>
      <c r="F238" s="84" t="inlineStr">
        <is>
          <t>шт</t>
        </is>
      </c>
      <c r="G238" s="85" t="n">
        <v>1555.91</v>
      </c>
      <c r="H238" s="85" t="n">
        <v>1275.34</v>
      </c>
      <c r="I238" s="85">
        <f>G238-(36 *G238/100)</f>
        <v/>
      </c>
      <c r="J238" s="85">
        <f>G238-(25 *G238/100)</f>
        <v/>
      </c>
      <c r="K238" s="86">
        <f>IF(G238="","",G238*(1-$G$4))</f>
        <v/>
      </c>
      <c r="L238" s="86">
        <f>IF(H238="","",H238*(1-$G$4))</f>
        <v/>
      </c>
      <c r="M238" s="85" t="inlineStr">
        <is>
          <t>Нет</t>
        </is>
      </c>
      <c r="N238" s="87" t="n">
        <v>1</v>
      </c>
      <c r="O238" s="87" t="n">
        <v>1</v>
      </c>
      <c r="P238" s="87" t="n">
        <v>40</v>
      </c>
      <c r="Q238" s="88" t="inlineStr">
        <is>
          <t>35 Светотехника</t>
        </is>
      </c>
      <c r="R238" s="88" t="inlineStr">
        <is>
          <t>35.05 Аварийное освещение</t>
        </is>
      </c>
      <c r="S238" s="88" t="inlineStr">
        <is>
          <t>35.05.01 Светильники с низким IP</t>
        </is>
      </c>
      <c r="T238" s="88" t="n"/>
      <c r="U238" s="84" t="inlineStr">
        <is>
          <t>Регулярная</t>
        </is>
      </c>
      <c r="V238" s="84" t="inlineStr">
        <is>
          <t>Luma</t>
        </is>
      </c>
      <c r="W238" s="89" t="inlineStr"/>
      <c r="X238" s="90" t="n">
        <v>0.291</v>
      </c>
      <c r="Y238" s="91" t="n">
        <v>0.001027</v>
      </c>
      <c r="Z238" s="85">
        <f>IF(OR(E238="",K238=""),"",E238*K238)</f>
        <v/>
      </c>
      <c r="AA238" s="85">
        <f>IF(OR(E238="",X238=""),"",X238*E238)</f>
        <v/>
      </c>
      <c r="AB238" s="92">
        <f>IF(OR(E238="",Y238=""),"",E238*Y238)</f>
        <v/>
      </c>
    </row>
    <row r="239" ht="75" customHeight="1" s="127">
      <c r="A239" s="81" t="inlineStr">
        <is>
          <t>dpa-103</t>
        </is>
      </c>
      <c r="B239" s="82" t="inlineStr">
        <is>
          <t>Светильник аккумуляторный BACKUP-250P постоянного действия LUMA EKF</t>
        </is>
      </c>
      <c r="C239" s="141" t="inlineStr">
        <is>
          <t>https://cdn.ekfgroup.com/unsafe/fit-in/102x102/center/filters:format(png)/products/429C54E94FBA6BEC00126A3DDE82D6EA.jpg</t>
        </is>
      </c>
      <c r="D239" s="141" t="n"/>
      <c r="E239" s="83" t="n"/>
      <c r="F239" s="84" t="inlineStr">
        <is>
          <t>шт</t>
        </is>
      </c>
      <c r="G239" s="85" t="n">
        <v>1570.32</v>
      </c>
      <c r="H239" s="85" t="n">
        <v>1287.15</v>
      </c>
      <c r="I239" s="85">
        <f>G239-(36 *G239/100)</f>
        <v/>
      </c>
      <c r="J239" s="85">
        <f>G239-(25 *G239/100)</f>
        <v/>
      </c>
      <c r="K239" s="86">
        <f>IF(G239="","",G239*(1-$G$4))</f>
        <v/>
      </c>
      <c r="L239" s="86">
        <f>IF(H239="","",H239*(1-$G$4))</f>
        <v/>
      </c>
      <c r="M239" s="85" t="inlineStr">
        <is>
          <t>Нет</t>
        </is>
      </c>
      <c r="N239" s="87" t="n">
        <v>1</v>
      </c>
      <c r="O239" s="87" t="n">
        <v>1</v>
      </c>
      <c r="P239" s="87" t="n">
        <v>40</v>
      </c>
      <c r="Q239" s="88" t="inlineStr">
        <is>
          <t>35 Светотехника</t>
        </is>
      </c>
      <c r="R239" s="88" t="inlineStr">
        <is>
          <t>35.05 Аварийное освещение</t>
        </is>
      </c>
      <c r="S239" s="88" t="inlineStr">
        <is>
          <t>35.05.01 Светильники с низким IP</t>
        </is>
      </c>
      <c r="T239" s="88" t="n"/>
      <c r="U239" s="84" t="inlineStr">
        <is>
          <t>Регулярная</t>
        </is>
      </c>
      <c r="V239" s="84" t="inlineStr">
        <is>
          <t>Luma</t>
        </is>
      </c>
      <c r="W239" s="89" t="inlineStr"/>
      <c r="X239" s="90" t="n">
        <v>0.53</v>
      </c>
      <c r="Y239" s="91" t="n">
        <v>0.0009300000000000001</v>
      </c>
      <c r="Z239" s="85">
        <f>IF(OR(E239="",K239=""),"",E239*K239)</f>
        <v/>
      </c>
      <c r="AA239" s="85">
        <f>IF(OR(E239="",X239=""),"",X239*E239)</f>
        <v/>
      </c>
      <c r="AB239" s="92">
        <f>IF(OR(E239="",Y239=""),"",E239*Y239)</f>
        <v/>
      </c>
    </row>
    <row r="240" ht="75" customHeight="1" s="127">
      <c r="A240" s="81" t="inlineStr">
        <is>
          <t>dpa-201</t>
        </is>
      </c>
      <c r="B240" s="82" t="inlineStr">
        <is>
          <t>Светильник аварийного освещения SAFEWAY-10 LED EKF Proxima</t>
        </is>
      </c>
      <c r="C240" s="141" t="inlineStr">
        <is>
          <t>https://cdn.ekfgroup.com/unsafe/fit-in/102x102/center/filters:format(png)/products/75E0663E250152ABA4A736F9965A8E5B.jpg</t>
        </is>
      </c>
      <c r="D240" s="141" t="n"/>
      <c r="E240" s="83" t="n"/>
      <c r="F240" s="84" t="inlineStr">
        <is>
          <t>шт</t>
        </is>
      </c>
      <c r="G240" s="85" t="n">
        <v>4075.7</v>
      </c>
      <c r="H240" s="85" t="n">
        <v>3340.74</v>
      </c>
      <c r="I240" s="85">
        <f>G240-(36 *G240/100)</f>
        <v/>
      </c>
      <c r="J240" s="85">
        <f>G240-(25 *G240/100)</f>
        <v/>
      </c>
      <c r="K240" s="86">
        <f>IF(G240="","",G240*(1-$G$4))</f>
        <v/>
      </c>
      <c r="L240" s="86">
        <f>IF(H240="","",H240*(1-$G$4))</f>
        <v/>
      </c>
      <c r="M240" s="85" t="inlineStr">
        <is>
          <t>Нет</t>
        </is>
      </c>
      <c r="N240" s="87" t="n">
        <v>1</v>
      </c>
      <c r="O240" s="87" t="n">
        <v>1</v>
      </c>
      <c r="P240" s="87" t="n">
        <v>20</v>
      </c>
      <c r="Q240" s="88" t="inlineStr">
        <is>
          <t>35 Светотехника</t>
        </is>
      </c>
      <c r="R240" s="88" t="inlineStr">
        <is>
          <t>35.05 Аварийное освещение</t>
        </is>
      </c>
      <c r="S240" s="88" t="inlineStr">
        <is>
          <t>35.05.02 Светильники с высоким IP</t>
        </is>
      </c>
      <c r="T240" s="88" t="n"/>
      <c r="U240" s="84" t="inlineStr">
        <is>
          <t>Регулярная</t>
        </is>
      </c>
      <c r="V240" s="84" t="inlineStr">
        <is>
          <t>Luma</t>
        </is>
      </c>
      <c r="W240" s="89" t="inlineStr"/>
      <c r="X240" s="90" t="n">
        <v>0.396</v>
      </c>
      <c r="Y240" s="91" t="n">
        <v>0.001623</v>
      </c>
      <c r="Z240" s="85">
        <f>IF(OR(E240="",K240=""),"",E240*K240)</f>
        <v/>
      </c>
      <c r="AA240" s="85">
        <f>IF(OR(E240="",X240=""),"",X240*E240)</f>
        <v/>
      </c>
      <c r="AB240" s="92">
        <f>IF(OR(E240="",Y240=""),"",E240*Y240)</f>
        <v/>
      </c>
    </row>
    <row r="241" ht="75" customHeight="1" s="127">
      <c r="A241" s="81" t="inlineStr">
        <is>
          <t>dpa-203</t>
        </is>
      </c>
      <c r="B241" s="82" t="inlineStr">
        <is>
          <t>Светильник аварийного освещения SAFEWAY-10P пост. действия LED EKF Proxima</t>
        </is>
      </c>
      <c r="C241" s="141" t="inlineStr">
        <is>
          <t>https://cdn.ekfgroup.com/unsafe/fit-in/102x102/center/filters:format(png)/products/E906FBA20AFCF6B0B20B909E5FE3FD98.jpg</t>
        </is>
      </c>
      <c r="D241" s="141" t="n"/>
      <c r="E241" s="83" t="n"/>
      <c r="F241" s="84" t="inlineStr">
        <is>
          <t>шт</t>
        </is>
      </c>
      <c r="G241" s="85" t="n">
        <v>4541.45</v>
      </c>
      <c r="H241" s="85" t="n">
        <v>3722.5</v>
      </c>
      <c r="I241" s="85">
        <f>G241-(36 *G241/100)</f>
        <v/>
      </c>
      <c r="J241" s="85">
        <f>G241-(25 *G241/100)</f>
        <v/>
      </c>
      <c r="K241" s="86">
        <f>IF(G241="","",G241*(1-$G$4))</f>
        <v/>
      </c>
      <c r="L241" s="86">
        <f>IF(H241="","",H241*(1-$G$4))</f>
        <v/>
      </c>
      <c r="M241" s="85" t="inlineStr">
        <is>
          <t>Нет</t>
        </is>
      </c>
      <c r="N241" s="87" t="n">
        <v>1</v>
      </c>
      <c r="O241" s="87" t="n">
        <v>1</v>
      </c>
      <c r="P241" s="87" t="n">
        <v>20</v>
      </c>
      <c r="Q241" s="88" t="inlineStr">
        <is>
          <t>35 Светотехника</t>
        </is>
      </c>
      <c r="R241" s="88" t="inlineStr">
        <is>
          <t>35.05 Аварийное освещение</t>
        </is>
      </c>
      <c r="S241" s="88" t="inlineStr">
        <is>
          <t>35.05.02 Светильники с высоким IP</t>
        </is>
      </c>
      <c r="T241" s="88" t="n"/>
      <c r="U241" s="84" t="inlineStr">
        <is>
          <t>Регулярная</t>
        </is>
      </c>
      <c r="V241" s="84" t="inlineStr">
        <is>
          <t>Luma</t>
        </is>
      </c>
      <c r="W241" s="89" t="inlineStr"/>
      <c r="X241" s="90" t="n">
        <v>0.395</v>
      </c>
      <c r="Y241" s="91" t="n">
        <v>0.001587</v>
      </c>
      <c r="Z241" s="85">
        <f>IF(OR(E241="",K241=""),"",E241*K241)</f>
        <v/>
      </c>
      <c r="AA241" s="85">
        <f>IF(OR(E241="",X241=""),"",X241*E241)</f>
        <v/>
      </c>
      <c r="AB241" s="92">
        <f>IF(OR(E241="",Y241=""),"",E241*Y241)</f>
        <v/>
      </c>
    </row>
    <row r="242" ht="75" customHeight="1" s="127">
      <c r="A242" s="81" t="inlineStr">
        <is>
          <t>dpa-202</t>
        </is>
      </c>
      <c r="B242" s="82" t="inlineStr">
        <is>
          <t>Светильник аварийного освещения SAFEWAY-40 LED EKF Proxima</t>
        </is>
      </c>
      <c r="C242" s="141" t="inlineStr">
        <is>
          <t>https://cdn.ekfgroup.com/unsafe/fit-in/102x102/center/filters:format(png)/products/B0B5A9D07932DC0486EAD66CE71BB638.jpg</t>
        </is>
      </c>
      <c r="D242" s="141" t="n"/>
      <c r="E242" s="83" t="n"/>
      <c r="F242" s="84" t="inlineStr">
        <is>
          <t>шт</t>
        </is>
      </c>
      <c r="G242" s="85" t="n">
        <v>5305.51</v>
      </c>
      <c r="H242" s="85" t="n">
        <v>4348.78</v>
      </c>
      <c r="I242" s="85">
        <f>G242-(36 *G242/100)</f>
        <v/>
      </c>
      <c r="J242" s="85">
        <f>G242-(25 *G242/100)</f>
        <v/>
      </c>
      <c r="K242" s="86">
        <f>IF(G242="","",G242*(1-$G$4))</f>
        <v/>
      </c>
      <c r="L242" s="86">
        <f>IF(H242="","",H242*(1-$G$4))</f>
        <v/>
      </c>
      <c r="M242" s="85" t="inlineStr">
        <is>
          <t>Нет</t>
        </is>
      </c>
      <c r="N242" s="87" t="n">
        <v>1</v>
      </c>
      <c r="O242" s="87" t="n">
        <v>1</v>
      </c>
      <c r="P242" s="87" t="n">
        <v>10</v>
      </c>
      <c r="Q242" s="88" t="inlineStr">
        <is>
          <t>35 Светотехника</t>
        </is>
      </c>
      <c r="R242" s="88" t="inlineStr">
        <is>
          <t>35.05 Аварийное освещение</t>
        </is>
      </c>
      <c r="S242" s="88" t="inlineStr">
        <is>
          <t>35.05.02 Светильники с высоким IP</t>
        </is>
      </c>
      <c r="T242" s="88" t="n"/>
      <c r="U242" s="84" t="inlineStr">
        <is>
          <t>Регулярная</t>
        </is>
      </c>
      <c r="V242" s="84" t="inlineStr">
        <is>
          <t>Luma</t>
        </is>
      </c>
      <c r="W242" s="89" t="inlineStr"/>
      <c r="X242" s="90" t="n">
        <v>0.635</v>
      </c>
      <c r="Y242" s="91" t="n">
        <v>0.003435</v>
      </c>
      <c r="Z242" s="85">
        <f>IF(OR(E242="",K242=""),"",E242*K242)</f>
        <v/>
      </c>
      <c r="AA242" s="85">
        <f>IF(OR(E242="",X242=""),"",X242*E242)</f>
        <v/>
      </c>
      <c r="AB242" s="92">
        <f>IF(OR(E242="",Y242=""),"",E242*Y242)</f>
        <v/>
      </c>
    </row>
    <row r="243" ht="75" customHeight="1" s="127">
      <c r="A243" s="81" t="inlineStr">
        <is>
          <t>dpa-204</t>
        </is>
      </c>
      <c r="B243" s="82" t="inlineStr">
        <is>
          <t>Светильник аварийного освещения SAFEWAY-40P пост. действия LED EKF Proxima</t>
        </is>
      </c>
      <c r="C243" s="141" t="inlineStr">
        <is>
          <t>https://cdn.ekfgroup.com/unsafe/fit-in/102x102/center/filters:format(png)/products/B0B5A9D07932DC0486EAD66CE71BB638.jpg</t>
        </is>
      </c>
      <c r="D243" s="141" t="n"/>
      <c r="E243" s="83" t="n"/>
      <c r="F243" s="84" t="inlineStr">
        <is>
          <t>шт</t>
        </is>
      </c>
      <c r="G243" s="85" t="n">
        <v>5573.42</v>
      </c>
      <c r="H243" s="85" t="n">
        <v>4568.38</v>
      </c>
      <c r="I243" s="85">
        <f>G243-(36 *G243/100)</f>
        <v/>
      </c>
      <c r="J243" s="85">
        <f>G243-(25 *G243/100)</f>
        <v/>
      </c>
      <c r="K243" s="86">
        <f>IF(G243="","",G243*(1-$G$4))</f>
        <v/>
      </c>
      <c r="L243" s="86">
        <f>IF(H243="","",H243*(1-$G$4))</f>
        <v/>
      </c>
      <c r="M243" s="85" t="inlineStr">
        <is>
          <t>Нет</t>
        </is>
      </c>
      <c r="N243" s="87" t="n">
        <v>1</v>
      </c>
      <c r="O243" s="87" t="n">
        <v>1</v>
      </c>
      <c r="P243" s="87" t="n">
        <v>10</v>
      </c>
      <c r="Q243" s="88" t="inlineStr">
        <is>
          <t>35 Светотехника</t>
        </is>
      </c>
      <c r="R243" s="88" t="inlineStr">
        <is>
          <t>35.05 Аварийное освещение</t>
        </is>
      </c>
      <c r="S243" s="88" t="inlineStr">
        <is>
          <t>35.05.02 Светильники с высоким IP</t>
        </is>
      </c>
      <c r="T243" s="88" t="n"/>
      <c r="U243" s="84" t="inlineStr">
        <is>
          <t>Регулярная</t>
        </is>
      </c>
      <c r="V243" s="84" t="inlineStr">
        <is>
          <t>Luma</t>
        </is>
      </c>
      <c r="W243" s="89" t="inlineStr"/>
      <c r="X243" s="90" t="n">
        <v>0.636</v>
      </c>
      <c r="Y243" s="91" t="n">
        <v>0.003376</v>
      </c>
      <c r="Z243" s="85">
        <f>IF(OR(E243="",K243=""),"",E243*K243)</f>
        <v/>
      </c>
      <c r="AA243" s="85">
        <f>IF(OR(E243="",X243=""),"",X243*E243)</f>
        <v/>
      </c>
      <c r="AB243" s="92">
        <f>IF(OR(E243="",Y243=""),"",E243*Y243)</f>
        <v/>
      </c>
    </row>
    <row r="244" ht="75" customHeight="1" s="127">
      <c r="A244" s="81" t="inlineStr">
        <is>
          <t>EPK-200-1,5H</t>
        </is>
      </c>
      <c r="B244" s="82" t="inlineStr">
        <is>
          <t>Блок аварийного питания 200Вт 1,5 часа EKF</t>
        </is>
      </c>
      <c r="C244" s="141" t="inlineStr">
        <is>
          <t>https://cdn.ekfgroup.com/unsafe/fit-in/102x102/center/filters:format(png)/products/22E5988B8F473D5231D81663A731E6FD.jpg</t>
        </is>
      </c>
      <c r="D244" s="141" t="n"/>
      <c r="E244" s="83" t="n"/>
      <c r="F244" s="84" t="inlineStr">
        <is>
          <t>шт</t>
        </is>
      </c>
      <c r="G244" s="85" t="n">
        <v>7347.36</v>
      </c>
      <c r="H244" s="85" t="n">
        <v>6022.43</v>
      </c>
      <c r="I244" s="85">
        <f>G244-(36 *G244/100)</f>
        <v/>
      </c>
      <c r="J244" s="85">
        <f>G244-(25 *G244/100)</f>
        <v/>
      </c>
      <c r="K244" s="86">
        <f>IF(G244="","",G244*(1-$G$4))</f>
        <v/>
      </c>
      <c r="L244" s="86">
        <f>IF(H244="","",H244*(1-$G$4))</f>
        <v/>
      </c>
      <c r="M244" s="85" t="inlineStr">
        <is>
          <t>Нет</t>
        </is>
      </c>
      <c r="N244" s="87" t="n">
        <v>1</v>
      </c>
      <c r="O244" s="87" t="n">
        <v>1</v>
      </c>
      <c r="P244" s="87" t="n">
        <v>20</v>
      </c>
      <c r="Q244" s="88" t="inlineStr">
        <is>
          <t>35 Светотехника</t>
        </is>
      </c>
      <c r="R244" s="88" t="inlineStr">
        <is>
          <t>35.05 Аварийное освещение</t>
        </is>
      </c>
      <c r="S244" s="88" t="inlineStr">
        <is>
          <t>35.05.03 Блоки аварийного питания</t>
        </is>
      </c>
      <c r="T244" s="88" t="n"/>
      <c r="U244" s="84" t="inlineStr">
        <is>
          <t>Регулярная</t>
        </is>
      </c>
      <c r="V244" s="84" t="inlineStr">
        <is>
          <t>Luma</t>
        </is>
      </c>
      <c r="W244" s="89" t="inlineStr"/>
      <c r="X244" s="90" t="n">
        <v>0.283</v>
      </c>
      <c r="Y244" s="91" t="n">
        <v>0.000675</v>
      </c>
      <c r="Z244" s="85">
        <f>IF(OR(E244="",K244=""),"",E244*K244)</f>
        <v/>
      </c>
      <c r="AA244" s="85">
        <f>IF(OR(E244="",X244=""),"",X244*E244)</f>
        <v/>
      </c>
      <c r="AB244" s="92">
        <f>IF(OR(E244="",Y244=""),"",E244*Y244)</f>
        <v/>
      </c>
    </row>
    <row r="245" ht="75" customHeight="1" s="127">
      <c r="A245" s="81" t="inlineStr">
        <is>
          <t>EPK-40-1H-U</t>
        </is>
      </c>
      <c r="B245" s="82" t="inlineStr">
        <is>
          <t>Блок аварийного питания 40Вт 1 час универсальный EKF</t>
        </is>
      </c>
      <c r="C245" s="141" t="inlineStr">
        <is>
          <t>https://cdn.ekfgroup.com/unsafe/fit-in/102x102/center/filters:format(png)/products/69DECB087C8C6AB0E6897D5184379ED8.png</t>
        </is>
      </c>
      <c r="D245" s="141" t="n"/>
      <c r="E245" s="83" t="n"/>
      <c r="F245" s="84" t="inlineStr">
        <is>
          <t>шт</t>
        </is>
      </c>
      <c r="G245" s="85" t="n">
        <v>14118.45</v>
      </c>
      <c r="H245" s="85" t="n">
        <v>11572.5</v>
      </c>
      <c r="I245" s="85">
        <f>G245-(36 *G245/100)</f>
        <v/>
      </c>
      <c r="J245" s="85">
        <f>G245-(25 *G245/100)</f>
        <v/>
      </c>
      <c r="K245" s="86">
        <f>IF(G245="","",G245*(1-$G$4))</f>
        <v/>
      </c>
      <c r="L245" s="86">
        <f>IF(H245="","",H245*(1-$G$4))</f>
        <v/>
      </c>
      <c r="M245" s="85" t="inlineStr">
        <is>
          <t>Нет</t>
        </is>
      </c>
      <c r="N245" s="87" t="n">
        <v>1</v>
      </c>
      <c r="O245" s="87" t="n">
        <v>1</v>
      </c>
      <c r="P245" s="87" t="n">
        <v>20</v>
      </c>
      <c r="Q245" s="88" t="inlineStr">
        <is>
          <t>35 Светотехника</t>
        </is>
      </c>
      <c r="R245" s="88" t="inlineStr">
        <is>
          <t>35.05 Аварийное освещение</t>
        </is>
      </c>
      <c r="S245" s="88" t="inlineStr">
        <is>
          <t>35.05.03 Блоки аварийного питания</t>
        </is>
      </c>
      <c r="T245" s="88" t="n"/>
      <c r="U245" s="84" t="inlineStr">
        <is>
          <t>Регулярная</t>
        </is>
      </c>
      <c r="V245" s="84" t="inlineStr">
        <is>
          <t>Luma</t>
        </is>
      </c>
      <c r="W245" s="89" t="inlineStr"/>
      <c r="X245" s="90" t="n">
        <v>0.647</v>
      </c>
      <c r="Y245" s="91" t="n">
        <v>0.0009</v>
      </c>
      <c r="Z245" s="85">
        <f>IF(OR(E245="",K245=""),"",E245*K245)</f>
        <v/>
      </c>
      <c r="AA245" s="85">
        <f>IF(OR(E245="",X245=""),"",X245*E245)</f>
        <v/>
      </c>
      <c r="AB245" s="92">
        <f>IF(OR(E245="",Y245=""),"",E245*Y245)</f>
        <v/>
      </c>
    </row>
    <row r="246" ht="75" customHeight="1" s="127">
      <c r="A246" s="81" t="inlineStr">
        <is>
          <t>pkal-03-01</t>
        </is>
      </c>
      <c r="B246" s="82" t="inlineStr">
        <is>
          <t>Пиктограмма "Выезд" 240x95мм (для SAFEWAY-10) EKF</t>
        </is>
      </c>
      <c r="C246" s="141" t="inlineStr">
        <is>
          <t>https://cdn.ekfgroup.com/unsafe/fit-in/102x102/center/filters:format(png)/products/C85F2225FD4F60B0110B8DA03D39D3FF.jpg</t>
        </is>
      </c>
      <c r="D246" s="141" t="n"/>
      <c r="E246" s="83" t="n"/>
      <c r="F246" s="84" t="inlineStr">
        <is>
          <t>шт</t>
        </is>
      </c>
      <c r="G246" s="85" t="n">
        <v>68.51000000000001</v>
      </c>
      <c r="H246" s="85" t="n">
        <v>56.16</v>
      </c>
      <c r="I246" s="85">
        <f>G246-(36 *G246/100)</f>
        <v/>
      </c>
      <c r="J246" s="85">
        <f>G246-(25 *G246/100)</f>
        <v/>
      </c>
      <c r="K246" s="86">
        <f>IF(G246="","",G246*(1-$G$4))</f>
        <v/>
      </c>
      <c r="L246" s="86">
        <f>IF(H246="","",H246*(1-$G$4))</f>
        <v/>
      </c>
      <c r="M246" s="85" t="inlineStr">
        <is>
          <t>Нет</t>
        </is>
      </c>
      <c r="N246" s="87" t="n">
        <v>1000</v>
      </c>
      <c r="O246" s="87" t="n">
        <v>1</v>
      </c>
      <c r="P246" s="87" t="n">
        <v>1000</v>
      </c>
      <c r="Q246" s="88" t="inlineStr">
        <is>
          <t>35 Светотехника</t>
        </is>
      </c>
      <c r="R246" s="88" t="inlineStr">
        <is>
          <t>35.05 Аварийное освещение</t>
        </is>
      </c>
      <c r="S246" s="88" t="inlineStr">
        <is>
          <t>35.05.04 Пиктограммы для аварийных светильников</t>
        </is>
      </c>
      <c r="T246" s="88" t="n"/>
      <c r="U246" s="84" t="inlineStr">
        <is>
          <t>Заказная</t>
        </is>
      </c>
      <c r="V246" s="84" t="inlineStr">
        <is>
          <t>Luma</t>
        </is>
      </c>
      <c r="W246" s="89" t="inlineStr"/>
      <c r="X246" s="90" t="n">
        <v>0.01</v>
      </c>
      <c r="Y246" s="91" t="n">
        <v>2.3e-05</v>
      </c>
      <c r="Z246" s="85">
        <f>IF(OR(E246="",K246=""),"",E246*K246)</f>
        <v/>
      </c>
      <c r="AA246" s="85">
        <f>IF(OR(E246="",X246=""),"",X246*E246)</f>
        <v/>
      </c>
      <c r="AB246" s="92">
        <f>IF(OR(E246="",Y246=""),"",E246*Y246)</f>
        <v/>
      </c>
    </row>
    <row r="247" ht="75" customHeight="1" s="127">
      <c r="A247" s="81" t="inlineStr">
        <is>
          <t>pkal-03-02</t>
        </is>
      </c>
      <c r="B247" s="82" t="inlineStr">
        <is>
          <t>Пиктограмма "Выезд" 320x120мм (для EXIT, SAFEWAY-40) EKF</t>
        </is>
      </c>
      <c r="C247" s="141" t="inlineStr">
        <is>
          <t>https://cdn.ekfgroup.com/unsafe/fit-in/102x102/center/filters:format(png)/products/C85F2225FD4F60B0110B8DA03D39D3FF.jpg</t>
        </is>
      </c>
      <c r="D247" s="141" t="n"/>
      <c r="E247" s="83" t="n"/>
      <c r="F247" s="84" t="inlineStr">
        <is>
          <t>шт</t>
        </is>
      </c>
      <c r="G247" s="85" t="n">
        <v>85.66</v>
      </c>
      <c r="H247" s="85" t="n">
        <v>70.20999999999999</v>
      </c>
      <c r="I247" s="85">
        <f>G247-(36 *G247/100)</f>
        <v/>
      </c>
      <c r="J247" s="85">
        <f>G247-(25 *G247/100)</f>
        <v/>
      </c>
      <c r="K247" s="86">
        <f>IF(G247="","",G247*(1-$G$4))</f>
        <v/>
      </c>
      <c r="L247" s="86">
        <f>IF(H247="","",H247*(1-$G$4))</f>
        <v/>
      </c>
      <c r="M247" s="85" t="inlineStr">
        <is>
          <t>Нет</t>
        </is>
      </c>
      <c r="N247" s="87" t="n">
        <v>1000</v>
      </c>
      <c r="O247" s="87" t="n">
        <v>1</v>
      </c>
      <c r="P247" s="87" t="n">
        <v>1000</v>
      </c>
      <c r="Q247" s="88" t="inlineStr">
        <is>
          <t>35 Светотехника</t>
        </is>
      </c>
      <c r="R247" s="88" t="inlineStr">
        <is>
          <t>35.05 Аварийное освещение</t>
        </is>
      </c>
      <c r="S247" s="88" t="inlineStr">
        <is>
          <t>35.05.04 Пиктограммы для аварийных светильников</t>
        </is>
      </c>
      <c r="T247" s="88" t="n"/>
      <c r="U247" s="84" t="inlineStr">
        <is>
          <t>Заказная</t>
        </is>
      </c>
      <c r="V247" s="84" t="inlineStr">
        <is>
          <t>Luma</t>
        </is>
      </c>
      <c r="W247" s="89" t="inlineStr"/>
      <c r="X247" s="90" t="n">
        <v>0.01</v>
      </c>
      <c r="Y247" s="91" t="n">
        <v>3.8e-05</v>
      </c>
      <c r="Z247" s="85">
        <f>IF(OR(E247="",K247=""),"",E247*K247)</f>
        <v/>
      </c>
      <c r="AA247" s="85">
        <f>IF(OR(E247="",X247=""),"",X247*E247)</f>
        <v/>
      </c>
      <c r="AB247" s="92">
        <f>IF(OR(E247="",Y247=""),"",E247*Y247)</f>
        <v/>
      </c>
    </row>
    <row r="248" ht="75" customHeight="1" s="127">
      <c r="A248" s="81" t="inlineStr">
        <is>
          <t>pkal-03-05</t>
        </is>
      </c>
      <c r="B248" s="82" t="inlineStr">
        <is>
          <t>Пиктограмма "Выезд налево" 240x95мм (для SAFEWAY-10) EKF</t>
        </is>
      </c>
      <c r="C248" s="141" t="inlineStr">
        <is>
          <t>https://cdn.ekfgroup.com/unsafe/fit-in/102x102/center/filters:format(png)/products/8EF6A33E3361BDD96AB997B6D7047C9F.jpg</t>
        </is>
      </c>
      <c r="D248" s="141" t="n"/>
      <c r="E248" s="83" t="n"/>
      <c r="F248" s="84" t="inlineStr">
        <is>
          <t>шт</t>
        </is>
      </c>
      <c r="G248" s="85" t="n">
        <v>68.51000000000001</v>
      </c>
      <c r="H248" s="85" t="n">
        <v>56.16</v>
      </c>
      <c r="I248" s="85">
        <f>G248-(36 *G248/100)</f>
        <v/>
      </c>
      <c r="J248" s="85">
        <f>G248-(25 *G248/100)</f>
        <v/>
      </c>
      <c r="K248" s="86">
        <f>IF(G248="","",G248*(1-$G$4))</f>
        <v/>
      </c>
      <c r="L248" s="86">
        <f>IF(H248="","",H248*(1-$G$4))</f>
        <v/>
      </c>
      <c r="M248" s="85" t="inlineStr">
        <is>
          <t>Нет</t>
        </is>
      </c>
      <c r="N248" s="87" t="n">
        <v>1000</v>
      </c>
      <c r="O248" s="87" t="n">
        <v>1</v>
      </c>
      <c r="P248" s="87" t="n">
        <v>1000</v>
      </c>
      <c r="Q248" s="88" t="inlineStr">
        <is>
          <t>35 Светотехника</t>
        </is>
      </c>
      <c r="R248" s="88" t="inlineStr">
        <is>
          <t>35.05 Аварийное освещение</t>
        </is>
      </c>
      <c r="S248" s="88" t="inlineStr">
        <is>
          <t>35.05.04 Пиктограммы для аварийных светильников</t>
        </is>
      </c>
      <c r="T248" s="88" t="n"/>
      <c r="U248" s="84" t="inlineStr">
        <is>
          <t>Заказная</t>
        </is>
      </c>
      <c r="V248" s="84" t="inlineStr">
        <is>
          <t>Luma</t>
        </is>
      </c>
      <c r="W248" s="89" t="inlineStr"/>
      <c r="X248" s="90" t="n">
        <v>0.01</v>
      </c>
      <c r="Y248" s="91" t="n">
        <v>2.3e-05</v>
      </c>
      <c r="Z248" s="85">
        <f>IF(OR(E248="",K248=""),"",E248*K248)</f>
        <v/>
      </c>
      <c r="AA248" s="85">
        <f>IF(OR(E248="",X248=""),"",X248*E248)</f>
        <v/>
      </c>
      <c r="AB248" s="92">
        <f>IF(OR(E248="",Y248=""),"",E248*Y248)</f>
        <v/>
      </c>
    </row>
    <row r="249" ht="75" customHeight="1" s="127">
      <c r="A249" s="81" t="inlineStr">
        <is>
          <t>pkal-03-06</t>
        </is>
      </c>
      <c r="B249" s="82" t="inlineStr">
        <is>
          <t>Пиктограмма "Выезд налево" 320x120мм (для EXIT, SAFEWAY-40) EKF</t>
        </is>
      </c>
      <c r="C249" s="141" t="inlineStr">
        <is>
          <t>https://cdn.ekfgroup.com/unsafe/fit-in/102x102/center/filters:format(png)/products/8EF6A33E3361BDD96AB997B6D7047C9F.jpg</t>
        </is>
      </c>
      <c r="D249" s="141" t="n"/>
      <c r="E249" s="83" t="n"/>
      <c r="F249" s="84" t="inlineStr">
        <is>
          <t>шт</t>
        </is>
      </c>
      <c r="G249" s="85" t="n">
        <v>83.98</v>
      </c>
      <c r="H249" s="85" t="n">
        <v>68.84</v>
      </c>
      <c r="I249" s="85">
        <f>G249-(36 *G249/100)</f>
        <v/>
      </c>
      <c r="J249" s="85">
        <f>G249-(25 *G249/100)</f>
        <v/>
      </c>
      <c r="K249" s="86">
        <f>IF(G249="","",G249*(1-$G$4))</f>
        <v/>
      </c>
      <c r="L249" s="86">
        <f>IF(H249="","",H249*(1-$G$4))</f>
        <v/>
      </c>
      <c r="M249" s="85" t="inlineStr">
        <is>
          <t>Нет</t>
        </is>
      </c>
      <c r="N249" s="87" t="n">
        <v>1000</v>
      </c>
      <c r="O249" s="87" t="n">
        <v>1</v>
      </c>
      <c r="P249" s="87" t="n">
        <v>1000</v>
      </c>
      <c r="Q249" s="88" t="inlineStr">
        <is>
          <t>35 Светотехника</t>
        </is>
      </c>
      <c r="R249" s="88" t="inlineStr">
        <is>
          <t>35.05 Аварийное освещение</t>
        </is>
      </c>
      <c r="S249" s="88" t="inlineStr">
        <is>
          <t>35.05.04 Пиктограммы для аварийных светильников</t>
        </is>
      </c>
      <c r="T249" s="88" t="n"/>
      <c r="U249" s="84" t="inlineStr">
        <is>
          <t>Заказная</t>
        </is>
      </c>
      <c r="V249" s="84" t="inlineStr">
        <is>
          <t>Luma</t>
        </is>
      </c>
      <c r="W249" s="89" t="inlineStr"/>
      <c r="X249" s="90" t="n">
        <v>0.01</v>
      </c>
      <c r="Y249" s="91" t="n">
        <v>3.8e-05</v>
      </c>
      <c r="Z249" s="85">
        <f>IF(OR(E249="",K249=""),"",E249*K249)</f>
        <v/>
      </c>
      <c r="AA249" s="85">
        <f>IF(OR(E249="",X249=""),"",X249*E249)</f>
        <v/>
      </c>
      <c r="AB249" s="92">
        <f>IF(OR(E249="",Y249=""),"",E249*Y249)</f>
        <v/>
      </c>
    </row>
    <row r="250" ht="75" customHeight="1" s="127">
      <c r="A250" s="81" t="inlineStr">
        <is>
          <t>pkal-03-03</t>
        </is>
      </c>
      <c r="B250" s="82" t="inlineStr">
        <is>
          <t>Пиктограмма "Выезд направо" 240x95мм (для SAFEWAY-10) EKF</t>
        </is>
      </c>
      <c r="C250" s="141" t="inlineStr">
        <is>
          <t>https://cdn.ekfgroup.com/unsafe/fit-in/102x102/center/filters:format(png)/products/6F38170F9118ACD59B1081065A26F752.jpg</t>
        </is>
      </c>
      <c r="D250" s="141" t="n"/>
      <c r="E250" s="83" t="n"/>
      <c r="F250" s="84" t="inlineStr">
        <is>
          <t>шт</t>
        </is>
      </c>
      <c r="G250" s="85" t="n">
        <v>68.51000000000001</v>
      </c>
      <c r="H250" s="85" t="n">
        <v>56.16</v>
      </c>
      <c r="I250" s="85">
        <f>G250-(36 *G250/100)</f>
        <v/>
      </c>
      <c r="J250" s="85">
        <f>G250-(25 *G250/100)</f>
        <v/>
      </c>
      <c r="K250" s="86">
        <f>IF(G250="","",G250*(1-$G$4))</f>
        <v/>
      </c>
      <c r="L250" s="86">
        <f>IF(H250="","",H250*(1-$G$4))</f>
        <v/>
      </c>
      <c r="M250" s="85" t="inlineStr">
        <is>
          <t>Нет</t>
        </is>
      </c>
      <c r="N250" s="87" t="n">
        <v>1000</v>
      </c>
      <c r="O250" s="87" t="n">
        <v>1</v>
      </c>
      <c r="P250" s="87" t="n">
        <v>1000</v>
      </c>
      <c r="Q250" s="88" t="inlineStr">
        <is>
          <t>35 Светотехника</t>
        </is>
      </c>
      <c r="R250" s="88" t="inlineStr">
        <is>
          <t>35.05 Аварийное освещение</t>
        </is>
      </c>
      <c r="S250" s="88" t="inlineStr">
        <is>
          <t>35.05.04 Пиктограммы для аварийных светильников</t>
        </is>
      </c>
      <c r="T250" s="88" t="n"/>
      <c r="U250" s="84" t="inlineStr">
        <is>
          <t>Заказная</t>
        </is>
      </c>
      <c r="V250" s="84" t="inlineStr">
        <is>
          <t>Luma</t>
        </is>
      </c>
      <c r="W250" s="89" t="inlineStr"/>
      <c r="X250" s="90" t="n">
        <v>0.01</v>
      </c>
      <c r="Y250" s="91" t="n">
        <v>2.3e-05</v>
      </c>
      <c r="Z250" s="85">
        <f>IF(OR(E250="",K250=""),"",E250*K250)</f>
        <v/>
      </c>
      <c r="AA250" s="85">
        <f>IF(OR(E250="",X250=""),"",X250*E250)</f>
        <v/>
      </c>
      <c r="AB250" s="92">
        <f>IF(OR(E250="",Y250=""),"",E250*Y250)</f>
        <v/>
      </c>
    </row>
    <row r="251" ht="75" customHeight="1" s="127">
      <c r="A251" s="81" t="inlineStr">
        <is>
          <t>pkal-03-04</t>
        </is>
      </c>
      <c r="B251" s="82" t="inlineStr">
        <is>
          <t>Пиктограмма "Выезд направо" 320x120мм (для EXIT, SAFEWAY-40) EKF</t>
        </is>
      </c>
      <c r="C251" s="141" t="inlineStr">
        <is>
          <t>https://cdn.ekfgroup.com/unsafe/fit-in/102x102/center/filters:format(png)/products/6F38170F9118ACD59B1081065A26F752.jpg</t>
        </is>
      </c>
      <c r="D251" s="141" t="n"/>
      <c r="E251" s="83" t="n"/>
      <c r="F251" s="84" t="inlineStr">
        <is>
          <t>шт</t>
        </is>
      </c>
      <c r="G251" s="85" t="n">
        <v>85.66</v>
      </c>
      <c r="H251" s="85" t="n">
        <v>70.20999999999999</v>
      </c>
      <c r="I251" s="85">
        <f>G251-(36 *G251/100)</f>
        <v/>
      </c>
      <c r="J251" s="85">
        <f>G251-(25 *G251/100)</f>
        <v/>
      </c>
      <c r="K251" s="86">
        <f>IF(G251="","",G251*(1-$G$4))</f>
        <v/>
      </c>
      <c r="L251" s="86">
        <f>IF(H251="","",H251*(1-$G$4))</f>
        <v/>
      </c>
      <c r="M251" s="85" t="inlineStr">
        <is>
          <t>Нет</t>
        </is>
      </c>
      <c r="N251" s="87" t="n">
        <v>1000</v>
      </c>
      <c r="O251" s="87" t="n">
        <v>1</v>
      </c>
      <c r="P251" s="87" t="n">
        <v>1000</v>
      </c>
      <c r="Q251" s="88" t="inlineStr">
        <is>
          <t>35 Светотехника</t>
        </is>
      </c>
      <c r="R251" s="88" t="inlineStr">
        <is>
          <t>35.05 Аварийное освещение</t>
        </is>
      </c>
      <c r="S251" s="88" t="inlineStr">
        <is>
          <t>35.05.04 Пиктограммы для аварийных светильников</t>
        </is>
      </c>
      <c r="T251" s="88" t="n"/>
      <c r="U251" s="84" t="inlineStr">
        <is>
          <t>Заказная</t>
        </is>
      </c>
      <c r="V251" s="84" t="inlineStr">
        <is>
          <t>Luma</t>
        </is>
      </c>
      <c r="W251" s="89" t="inlineStr"/>
      <c r="X251" s="90" t="n">
        <v>0.01</v>
      </c>
      <c r="Y251" s="91" t="n">
        <v>3.8e-05</v>
      </c>
      <c r="Z251" s="85">
        <f>IF(OR(E251="",K251=""),"",E251*K251)</f>
        <v/>
      </c>
      <c r="AA251" s="85">
        <f>IF(OR(E251="",X251=""),"",X251*E251)</f>
        <v/>
      </c>
      <c r="AB251" s="92">
        <f>IF(OR(E251="",Y251=""),"",E251*Y251)</f>
        <v/>
      </c>
    </row>
    <row r="252" ht="75" customHeight="1" s="127">
      <c r="A252" s="81" t="inlineStr">
        <is>
          <t>pkal-02-01</t>
        </is>
      </c>
      <c r="B252" s="82" t="inlineStr">
        <is>
          <t>Пиктограмма "Выход" 240x95мм (для SAFEWAY-10) EKF</t>
        </is>
      </c>
      <c r="C252" s="141" t="inlineStr">
        <is>
          <t>https://cdn.ekfgroup.com/unsafe/fit-in/102x102/center/filters:format(png)/products/BA6836C9B3BAF311DBE96198A0E1A5F2.jpg</t>
        </is>
      </c>
      <c r="D252" s="141" t="n"/>
      <c r="E252" s="83" t="n"/>
      <c r="F252" s="84" t="inlineStr">
        <is>
          <t>шт</t>
        </is>
      </c>
      <c r="G252" s="85" t="n">
        <v>57.48</v>
      </c>
      <c r="H252" s="85" t="n">
        <v>47.11</v>
      </c>
      <c r="I252" s="85">
        <f>G252-(36 *G252/100)</f>
        <v/>
      </c>
      <c r="J252" s="85">
        <f>G252-(25 *G252/100)</f>
        <v/>
      </c>
      <c r="K252" s="86">
        <f>IF(G252="","",G252*(1-$G$4))</f>
        <v/>
      </c>
      <c r="L252" s="86">
        <f>IF(H252="","",H252*(1-$G$4))</f>
        <v/>
      </c>
      <c r="M252" s="85" t="inlineStr">
        <is>
          <t>Нет</t>
        </is>
      </c>
      <c r="N252" s="87" t="n">
        <v>1</v>
      </c>
      <c r="O252" s="87" t="n">
        <v>1</v>
      </c>
      <c r="P252" s="87" t="n">
        <v>1000</v>
      </c>
      <c r="Q252" s="88" t="inlineStr">
        <is>
          <t>35 Светотехника</t>
        </is>
      </c>
      <c r="R252" s="88" t="inlineStr">
        <is>
          <t>35.05 Аварийное освещение</t>
        </is>
      </c>
      <c r="S252" s="88" t="inlineStr">
        <is>
          <t>35.05.04 Пиктограммы для аварийных светильников</t>
        </is>
      </c>
      <c r="T252" s="88" t="n"/>
      <c r="U252" s="84" t="inlineStr">
        <is>
          <t>Регулярная</t>
        </is>
      </c>
      <c r="V252" s="84" t="inlineStr">
        <is>
          <t>Luma</t>
        </is>
      </c>
      <c r="W252" s="89" t="inlineStr"/>
      <c r="X252" s="90" t="n">
        <v>0.01</v>
      </c>
      <c r="Y252" s="91" t="n">
        <v>2.28e-05</v>
      </c>
      <c r="Z252" s="85">
        <f>IF(OR(E252="",K252=""),"",E252*K252)</f>
        <v/>
      </c>
      <c r="AA252" s="85">
        <f>IF(OR(E252="",X252=""),"",X252*E252)</f>
        <v/>
      </c>
      <c r="AB252" s="92">
        <f>IF(OR(E252="",Y252=""),"",E252*Y252)</f>
        <v/>
      </c>
    </row>
    <row r="253" ht="75" customHeight="1" s="127">
      <c r="A253" s="81" t="inlineStr">
        <is>
          <t>pkal-01-01</t>
        </is>
      </c>
      <c r="B253" s="82" t="inlineStr">
        <is>
          <t>Пиктограмма "Выход" 320x120мм (для EXIT, SAFEWAY-40) EKF</t>
        </is>
      </c>
      <c r="C253" s="141" t="inlineStr">
        <is>
          <t>https://cdn.ekfgroup.com/unsafe/fit-in/102x102/center/filters:format(png)/products/F848A3F25A2D9B7561A533B30AA40E1A.jpg</t>
        </is>
      </c>
      <c r="D253" s="141" t="n"/>
      <c r="E253" s="83" t="n"/>
      <c r="F253" s="84" t="inlineStr">
        <is>
          <t>шт</t>
        </is>
      </c>
      <c r="G253" s="85" t="n">
        <v>85.66</v>
      </c>
      <c r="H253" s="85" t="n">
        <v>70.20999999999999</v>
      </c>
      <c r="I253" s="85">
        <f>G253-(36 *G253/100)</f>
        <v/>
      </c>
      <c r="J253" s="85">
        <f>G253-(25 *G253/100)</f>
        <v/>
      </c>
      <c r="K253" s="86">
        <f>IF(G253="","",G253*(1-$G$4))</f>
        <v/>
      </c>
      <c r="L253" s="86">
        <f>IF(H253="","",H253*(1-$G$4))</f>
        <v/>
      </c>
      <c r="M253" s="85" t="inlineStr">
        <is>
          <t>Нет</t>
        </is>
      </c>
      <c r="N253" s="87" t="n">
        <v>1</v>
      </c>
      <c r="O253" s="87" t="n">
        <v>1</v>
      </c>
      <c r="P253" s="87" t="n">
        <v>1000</v>
      </c>
      <c r="Q253" s="88" t="inlineStr">
        <is>
          <t>35 Светотехника</t>
        </is>
      </c>
      <c r="R253" s="88" t="inlineStr">
        <is>
          <t>35.05 Аварийное освещение</t>
        </is>
      </c>
      <c r="S253" s="88" t="inlineStr">
        <is>
          <t>35.05.04 Пиктограммы для аварийных светильников</t>
        </is>
      </c>
      <c r="T253" s="88" t="n"/>
      <c r="U253" s="84" t="inlineStr">
        <is>
          <t>Регулярная</t>
        </is>
      </c>
      <c r="V253" s="84" t="inlineStr">
        <is>
          <t>Luma</t>
        </is>
      </c>
      <c r="W253" s="89" t="inlineStr"/>
      <c r="X253" s="90" t="n">
        <v>0.01</v>
      </c>
      <c r="Y253" s="91" t="n">
        <v>3.84e-05</v>
      </c>
      <c r="Z253" s="85">
        <f>IF(OR(E253="",K253=""),"",E253*K253)</f>
        <v/>
      </c>
      <c r="AA253" s="85">
        <f>IF(OR(E253="",X253=""),"",X253*E253)</f>
        <v/>
      </c>
      <c r="AB253" s="92">
        <f>IF(OR(E253="",Y253=""),"",E253*Y253)</f>
        <v/>
      </c>
    </row>
    <row r="254" ht="75" customHeight="1" s="127">
      <c r="A254" s="81" t="inlineStr">
        <is>
          <t>pkal-02-02</t>
        </is>
      </c>
      <c r="B254" s="82" t="inlineStr">
        <is>
          <t>Пиктограмма "Запасный выход" 240x95мм (для SAFEWAY-10) EKF</t>
        </is>
      </c>
      <c r="C254" s="141" t="inlineStr">
        <is>
          <t>https://cdn.ekfgroup.com/unsafe/fit-in/102x102/center/filters:format(png)/products/7EBC54BB45DE3E5DB39E38175A9B473C.jpg</t>
        </is>
      </c>
      <c r="D254" s="141" t="n"/>
      <c r="E254" s="83" t="n"/>
      <c r="F254" s="84" t="inlineStr">
        <is>
          <t>шт</t>
        </is>
      </c>
      <c r="G254" s="85" t="n">
        <v>66.51000000000001</v>
      </c>
      <c r="H254" s="85" t="n">
        <v>54.52</v>
      </c>
      <c r="I254" s="85">
        <f>G254-(36 *G254/100)</f>
        <v/>
      </c>
      <c r="J254" s="85">
        <f>G254-(25 *G254/100)</f>
        <v/>
      </c>
      <c r="K254" s="86">
        <f>IF(G254="","",G254*(1-$G$4))</f>
        <v/>
      </c>
      <c r="L254" s="86">
        <f>IF(H254="","",H254*(1-$G$4))</f>
        <v/>
      </c>
      <c r="M254" s="85" t="inlineStr">
        <is>
          <t>Нет</t>
        </is>
      </c>
      <c r="N254" s="87" t="n">
        <v>1000</v>
      </c>
      <c r="O254" s="87" t="n">
        <v>1</v>
      </c>
      <c r="P254" s="87" t="n">
        <v>1000</v>
      </c>
      <c r="Q254" s="88" t="inlineStr">
        <is>
          <t>35 Светотехника</t>
        </is>
      </c>
      <c r="R254" s="88" t="inlineStr">
        <is>
          <t>35.05 Аварийное освещение</t>
        </is>
      </c>
      <c r="S254" s="88" t="inlineStr">
        <is>
          <t>35.05.04 Пиктограммы для аварийных светильников</t>
        </is>
      </c>
      <c r="T254" s="88" t="n"/>
      <c r="U254" s="84" t="inlineStr">
        <is>
          <t>Заказная</t>
        </is>
      </c>
      <c r="V254" s="84" t="inlineStr">
        <is>
          <t>Luma</t>
        </is>
      </c>
      <c r="W254" s="89" t="inlineStr"/>
      <c r="X254" s="90" t="n">
        <v>0.01</v>
      </c>
      <c r="Y254" s="91" t="n">
        <v>2.28e-05</v>
      </c>
      <c r="Z254" s="85">
        <f>IF(OR(E254="",K254=""),"",E254*K254)</f>
        <v/>
      </c>
      <c r="AA254" s="85">
        <f>IF(OR(E254="",X254=""),"",X254*E254)</f>
        <v/>
      </c>
      <c r="AB254" s="92">
        <f>IF(OR(E254="",Y254=""),"",E254*Y254)</f>
        <v/>
      </c>
    </row>
    <row r="255" ht="75" customHeight="1" s="127">
      <c r="A255" s="81" t="inlineStr">
        <is>
          <t>pkal-01-02</t>
        </is>
      </c>
      <c r="B255" s="82" t="inlineStr">
        <is>
          <t>Пиктограмма "Запасный выход" 320x120мм (для EXIT, SAFEWAY-40) EKF</t>
        </is>
      </c>
      <c r="C255" s="141" t="inlineStr">
        <is>
          <t>https://cdn.ekfgroup.com/unsafe/fit-in/102x102/center/filters:format(png)/products/FBDFAE1601C17415200EE5A2B87B0483.jpg</t>
        </is>
      </c>
      <c r="D255" s="141" t="n"/>
      <c r="E255" s="83" t="n"/>
      <c r="F255" s="84" t="inlineStr">
        <is>
          <t>шт</t>
        </is>
      </c>
      <c r="G255" s="85" t="n">
        <v>68.83</v>
      </c>
      <c r="H255" s="85" t="n">
        <v>56.42</v>
      </c>
      <c r="I255" s="85">
        <f>G255-(36 *G255/100)</f>
        <v/>
      </c>
      <c r="J255" s="85">
        <f>G255-(25 *G255/100)</f>
        <v/>
      </c>
      <c r="K255" s="86">
        <f>IF(G255="","",G255*(1-$G$4))</f>
        <v/>
      </c>
      <c r="L255" s="86">
        <f>IF(H255="","",H255*(1-$G$4))</f>
        <v/>
      </c>
      <c r="M255" s="85" t="inlineStr">
        <is>
          <t>Нет</t>
        </is>
      </c>
      <c r="N255" s="87" t="n">
        <v>1000</v>
      </c>
      <c r="O255" s="87" t="n">
        <v>1</v>
      </c>
      <c r="P255" s="87" t="n">
        <v>1000</v>
      </c>
      <c r="Q255" s="88" t="inlineStr">
        <is>
          <t>35 Светотехника</t>
        </is>
      </c>
      <c r="R255" s="88" t="inlineStr">
        <is>
          <t>35.05 Аварийное освещение</t>
        </is>
      </c>
      <c r="S255" s="88" t="inlineStr">
        <is>
          <t>35.05.04 Пиктограммы для аварийных светильников</t>
        </is>
      </c>
      <c r="T255" s="88" t="n"/>
      <c r="U255" s="84" t="inlineStr">
        <is>
          <t>Заказная</t>
        </is>
      </c>
      <c r="V255" s="84" t="inlineStr">
        <is>
          <t>Luma</t>
        </is>
      </c>
      <c r="W255" s="89" t="inlineStr"/>
      <c r="X255" s="90" t="n">
        <v>0.01</v>
      </c>
      <c r="Y255" s="91" t="n">
        <v>3.84e-05</v>
      </c>
      <c r="Z255" s="85">
        <f>IF(OR(E255="",K255=""),"",E255*K255)</f>
        <v/>
      </c>
      <c r="AA255" s="85">
        <f>IF(OR(E255="",X255=""),"",X255*E255)</f>
        <v/>
      </c>
      <c r="AB255" s="92">
        <f>IF(OR(E255="",Y255=""),"",E255*Y255)</f>
        <v/>
      </c>
    </row>
    <row r="256" ht="75" customHeight="1" s="127">
      <c r="A256" s="81" t="inlineStr">
        <is>
          <t>pkal-02-03</t>
        </is>
      </c>
      <c r="B256" s="82" t="inlineStr">
        <is>
          <t>Пиктограмма "Направление налево" 240x95мм (для SAFEWAY-10) EKF</t>
        </is>
      </c>
      <c r="C256" s="141" t="inlineStr">
        <is>
          <t>https://cdn.ekfgroup.com/unsafe/fit-in/102x102/center/filters:format(png)/products/158A168204B7B3968A51943D99CC1B5A.jpg</t>
        </is>
      </c>
      <c r="D256" s="141" t="n"/>
      <c r="E256" s="83" t="n"/>
      <c r="F256" s="84" t="inlineStr">
        <is>
          <t>шт</t>
        </is>
      </c>
      <c r="G256" s="85" t="n">
        <v>57.48</v>
      </c>
      <c r="H256" s="85" t="n">
        <v>47.11</v>
      </c>
      <c r="I256" s="85">
        <f>G256-(36 *G256/100)</f>
        <v/>
      </c>
      <c r="J256" s="85">
        <f>G256-(25 *G256/100)</f>
        <v/>
      </c>
      <c r="K256" s="86">
        <f>IF(G256="","",G256*(1-$G$4))</f>
        <v/>
      </c>
      <c r="L256" s="86">
        <f>IF(H256="","",H256*(1-$G$4))</f>
        <v/>
      </c>
      <c r="M256" s="85" t="inlineStr">
        <is>
          <t>Нет</t>
        </is>
      </c>
      <c r="N256" s="87" t="n">
        <v>1</v>
      </c>
      <c r="O256" s="87" t="n">
        <v>1</v>
      </c>
      <c r="P256" s="87" t="n">
        <v>1000</v>
      </c>
      <c r="Q256" s="88" t="inlineStr">
        <is>
          <t>35 Светотехника</t>
        </is>
      </c>
      <c r="R256" s="88" t="inlineStr">
        <is>
          <t>35.05 Аварийное освещение</t>
        </is>
      </c>
      <c r="S256" s="88" t="inlineStr">
        <is>
          <t>35.05.04 Пиктограммы для аварийных светильников</t>
        </is>
      </c>
      <c r="T256" s="88" t="n"/>
      <c r="U256" s="84" t="inlineStr">
        <is>
          <t>Регулярная</t>
        </is>
      </c>
      <c r="V256" s="84" t="inlineStr">
        <is>
          <t>Luma</t>
        </is>
      </c>
      <c r="W256" s="89" t="inlineStr"/>
      <c r="X256" s="90" t="n">
        <v>0.01</v>
      </c>
      <c r="Y256" s="91" t="n">
        <v>2.28e-05</v>
      </c>
      <c r="Z256" s="85">
        <f>IF(OR(E256="",K256=""),"",E256*K256)</f>
        <v/>
      </c>
      <c r="AA256" s="85">
        <f>IF(OR(E256="",X256=""),"",X256*E256)</f>
        <v/>
      </c>
      <c r="AB256" s="92">
        <f>IF(OR(E256="",Y256=""),"",E256*Y256)</f>
        <v/>
      </c>
    </row>
    <row r="257" ht="75" customHeight="1" s="127">
      <c r="A257" s="81" t="inlineStr">
        <is>
          <t>pkal-01-03</t>
        </is>
      </c>
      <c r="B257" s="82" t="inlineStr">
        <is>
          <t>Пиктограмма "Направление налево" 320x120мм (для EXIT, SAFEWAY-40) EKF</t>
        </is>
      </c>
      <c r="C257" s="141" t="inlineStr">
        <is>
          <t>https://cdn.ekfgroup.com/unsafe/fit-in/102x102/center/filters:format(png)/products/F36A9D8F58C6A1107115585F2BFCAD22.jpg</t>
        </is>
      </c>
      <c r="D257" s="141" t="n"/>
      <c r="E257" s="83" t="n"/>
      <c r="F257" s="84" t="inlineStr">
        <is>
          <t>шт</t>
        </is>
      </c>
      <c r="G257" s="85" t="n">
        <v>70.20999999999999</v>
      </c>
      <c r="H257" s="85" t="n">
        <v>57.55</v>
      </c>
      <c r="I257" s="85">
        <f>G257-(36 *G257/100)</f>
        <v/>
      </c>
      <c r="J257" s="85">
        <f>G257-(25 *G257/100)</f>
        <v/>
      </c>
      <c r="K257" s="86">
        <f>IF(G257="","",G257*(1-$G$4))</f>
        <v/>
      </c>
      <c r="L257" s="86">
        <f>IF(H257="","",H257*(1-$G$4))</f>
        <v/>
      </c>
      <c r="M257" s="85" t="inlineStr">
        <is>
          <t>Нет</t>
        </is>
      </c>
      <c r="N257" s="87" t="n">
        <v>1000</v>
      </c>
      <c r="O257" s="87" t="n">
        <v>1</v>
      </c>
      <c r="P257" s="87" t="n">
        <v>1000</v>
      </c>
      <c r="Q257" s="88" t="inlineStr">
        <is>
          <t>35 Светотехника</t>
        </is>
      </c>
      <c r="R257" s="88" t="inlineStr">
        <is>
          <t>35.05 Аварийное освещение</t>
        </is>
      </c>
      <c r="S257" s="88" t="inlineStr">
        <is>
          <t>35.05.04 Пиктограммы для аварийных светильников</t>
        </is>
      </c>
      <c r="T257" s="88" t="n"/>
      <c r="U257" s="84" t="inlineStr">
        <is>
          <t>Заказная</t>
        </is>
      </c>
      <c r="V257" s="84" t="inlineStr">
        <is>
          <t>Luma</t>
        </is>
      </c>
      <c r="W257" s="89" t="inlineStr"/>
      <c r="X257" s="90" t="n">
        <v>0.01</v>
      </c>
      <c r="Y257" s="91" t="n">
        <v>3.84e-05</v>
      </c>
      <c r="Z257" s="85">
        <f>IF(OR(E257="",K257=""),"",E257*K257)</f>
        <v/>
      </c>
      <c r="AA257" s="85">
        <f>IF(OR(E257="",X257=""),"",X257*E257)</f>
        <v/>
      </c>
      <c r="AB257" s="92">
        <f>IF(OR(E257="",Y257=""),"",E257*Y257)</f>
        <v/>
      </c>
    </row>
    <row r="258" ht="75" customHeight="1" s="127">
      <c r="A258" s="81" t="inlineStr">
        <is>
          <t>pkal-02-04</t>
        </is>
      </c>
      <c r="B258" s="82" t="inlineStr">
        <is>
          <t>Пиктограмма "Направление направо" 240x95мм (для SAFEWAY-10) EKF</t>
        </is>
      </c>
      <c r="C258" s="141" t="inlineStr">
        <is>
          <t>https://cdn.ekfgroup.com/unsafe/fit-in/102x102/center/filters:format(png)/products/B5B0705B5C2DBB5962DA3CB7B72E970B.jpg</t>
        </is>
      </c>
      <c r="D258" s="141" t="n"/>
      <c r="E258" s="83" t="n"/>
      <c r="F258" s="84" t="inlineStr">
        <is>
          <t>шт</t>
        </is>
      </c>
      <c r="G258" s="85" t="n">
        <v>68.51000000000001</v>
      </c>
      <c r="H258" s="85" t="n">
        <v>56.16</v>
      </c>
      <c r="I258" s="85">
        <f>G258-(36 *G258/100)</f>
        <v/>
      </c>
      <c r="J258" s="85">
        <f>G258-(25 *G258/100)</f>
        <v/>
      </c>
      <c r="K258" s="86">
        <f>IF(G258="","",G258*(1-$G$4))</f>
        <v/>
      </c>
      <c r="L258" s="86">
        <f>IF(H258="","",H258*(1-$G$4))</f>
        <v/>
      </c>
      <c r="M258" s="85" t="inlineStr">
        <is>
          <t>Нет</t>
        </is>
      </c>
      <c r="N258" s="87" t="n">
        <v>1</v>
      </c>
      <c r="O258" s="87" t="n">
        <v>1</v>
      </c>
      <c r="P258" s="87" t="n">
        <v>1000</v>
      </c>
      <c r="Q258" s="88" t="inlineStr">
        <is>
          <t>35 Светотехника</t>
        </is>
      </c>
      <c r="R258" s="88" t="inlineStr">
        <is>
          <t>35.05 Аварийное освещение</t>
        </is>
      </c>
      <c r="S258" s="88" t="inlineStr">
        <is>
          <t>35.05.04 Пиктограммы для аварийных светильников</t>
        </is>
      </c>
      <c r="T258" s="88" t="n"/>
      <c r="U258" s="84" t="inlineStr">
        <is>
          <t>Регулярная</t>
        </is>
      </c>
      <c r="V258" s="84" t="inlineStr">
        <is>
          <t>Luma</t>
        </is>
      </c>
      <c r="W258" s="89" t="inlineStr"/>
      <c r="X258" s="90" t="n">
        <v>0.01</v>
      </c>
      <c r="Y258" s="91" t="n">
        <v>2.28e-05</v>
      </c>
      <c r="Z258" s="85">
        <f>IF(OR(E258="",K258=""),"",E258*K258)</f>
        <v/>
      </c>
      <c r="AA258" s="85">
        <f>IF(OR(E258="",X258=""),"",X258*E258)</f>
        <v/>
      </c>
      <c r="AB258" s="92">
        <f>IF(OR(E258="",Y258=""),"",E258*Y258)</f>
        <v/>
      </c>
    </row>
    <row r="259" ht="75" customHeight="1" s="127">
      <c r="A259" s="81" t="inlineStr">
        <is>
          <t>pkal-01-04</t>
        </is>
      </c>
      <c r="B259" s="82" t="inlineStr">
        <is>
          <t>Пиктограмма "Направление направо" 320x120мм (для EXIT, SAFEWAY-40) EKF</t>
        </is>
      </c>
      <c r="C259" s="141" t="inlineStr">
        <is>
          <t>https://cdn.ekfgroup.com/unsafe/fit-in/102x102/center/filters:format(png)/products/66A4EC5AB4CB2E7BC3A510F65E0A50EE.jpg</t>
        </is>
      </c>
      <c r="D259" s="141" t="n"/>
      <c r="E259" s="83" t="n"/>
      <c r="F259" s="84" t="inlineStr">
        <is>
          <t>шт</t>
        </is>
      </c>
      <c r="G259" s="85" t="n">
        <v>83.98</v>
      </c>
      <c r="H259" s="85" t="n">
        <v>68.84</v>
      </c>
      <c r="I259" s="85">
        <f>G259-(36 *G259/100)</f>
        <v/>
      </c>
      <c r="J259" s="85">
        <f>G259-(25 *G259/100)</f>
        <v/>
      </c>
      <c r="K259" s="86">
        <f>IF(G259="","",G259*(1-$G$4))</f>
        <v/>
      </c>
      <c r="L259" s="86">
        <f>IF(H259="","",H259*(1-$G$4))</f>
        <v/>
      </c>
      <c r="M259" s="85" t="inlineStr">
        <is>
          <t>Нет</t>
        </is>
      </c>
      <c r="N259" s="87" t="n">
        <v>1000</v>
      </c>
      <c r="O259" s="87" t="n">
        <v>1</v>
      </c>
      <c r="P259" s="87" t="n">
        <v>1000</v>
      </c>
      <c r="Q259" s="88" t="inlineStr">
        <is>
          <t>35 Светотехника</t>
        </is>
      </c>
      <c r="R259" s="88" t="inlineStr">
        <is>
          <t>35.05 Аварийное освещение</t>
        </is>
      </c>
      <c r="S259" s="88" t="inlineStr">
        <is>
          <t>35.05.04 Пиктограммы для аварийных светильников</t>
        </is>
      </c>
      <c r="T259" s="88" t="n"/>
      <c r="U259" s="84" t="inlineStr">
        <is>
          <t>Заказная</t>
        </is>
      </c>
      <c r="V259" s="84" t="inlineStr">
        <is>
          <t>Luma</t>
        </is>
      </c>
      <c r="W259" s="89" t="inlineStr"/>
      <c r="X259" s="90" t="n">
        <v>0.01</v>
      </c>
      <c r="Y259" s="91" t="n">
        <v>3.84e-05</v>
      </c>
      <c r="Z259" s="85">
        <f>IF(OR(E259="",K259=""),"",E259*K259)</f>
        <v/>
      </c>
      <c r="AA259" s="85">
        <f>IF(OR(E259="",X259=""),"",X259*E259)</f>
        <v/>
      </c>
      <c r="AB259" s="92">
        <f>IF(OR(E259="",Y259=""),"",E259*Y259)</f>
        <v/>
      </c>
    </row>
    <row r="260" ht="75" customHeight="1" s="127">
      <c r="A260" s="81" t="inlineStr">
        <is>
          <t>pkal-02-05</t>
        </is>
      </c>
      <c r="B260" s="82" t="inlineStr">
        <is>
          <t>Пиктограмма "Направление прямо" 240x95мм (для SAFEWAY-10) EKF</t>
        </is>
      </c>
      <c r="C260" s="141" t="inlineStr">
        <is>
          <t>https://cdn.ekfgroup.com/unsafe/fit-in/102x102/center/filters:format(png)/products/213E6DAAEED500D8993D36D22598ED87.jpg</t>
        </is>
      </c>
      <c r="D260" s="141" t="n"/>
      <c r="E260" s="83" t="n"/>
      <c r="F260" s="84" t="inlineStr">
        <is>
          <t>шт</t>
        </is>
      </c>
      <c r="G260" s="85" t="n">
        <v>69.88</v>
      </c>
      <c r="H260" s="85" t="n">
        <v>57.28</v>
      </c>
      <c r="I260" s="85">
        <f>G260-(36 *G260/100)</f>
        <v/>
      </c>
      <c r="J260" s="85">
        <f>G260-(25 *G260/100)</f>
        <v/>
      </c>
      <c r="K260" s="86">
        <f>IF(G260="","",G260*(1-$G$4))</f>
        <v/>
      </c>
      <c r="L260" s="86">
        <f>IF(H260="","",H260*(1-$G$4))</f>
        <v/>
      </c>
      <c r="M260" s="85" t="inlineStr">
        <is>
          <t>Нет</t>
        </is>
      </c>
      <c r="N260" s="87" t="n">
        <v>1000</v>
      </c>
      <c r="O260" s="87" t="n">
        <v>1</v>
      </c>
      <c r="P260" s="87" t="n">
        <v>1000</v>
      </c>
      <c r="Q260" s="88" t="inlineStr">
        <is>
          <t>35 Светотехника</t>
        </is>
      </c>
      <c r="R260" s="88" t="inlineStr">
        <is>
          <t>35.05 Аварийное освещение</t>
        </is>
      </c>
      <c r="S260" s="88" t="inlineStr">
        <is>
          <t>35.05.04 Пиктограммы для аварийных светильников</t>
        </is>
      </c>
      <c r="T260" s="88" t="n"/>
      <c r="U260" s="84" t="inlineStr">
        <is>
          <t>Заказная</t>
        </is>
      </c>
      <c r="V260" s="84" t="inlineStr">
        <is>
          <t>Luma</t>
        </is>
      </c>
      <c r="W260" s="89" t="inlineStr"/>
      <c r="X260" s="90" t="n">
        <v>0.01</v>
      </c>
      <c r="Y260" s="91" t="n">
        <v>2.28e-05</v>
      </c>
      <c r="Z260" s="85">
        <f>IF(OR(E260="",K260=""),"",E260*K260)</f>
        <v/>
      </c>
      <c r="AA260" s="85">
        <f>IF(OR(E260="",X260=""),"",X260*E260)</f>
        <v/>
      </c>
      <c r="AB260" s="92">
        <f>IF(OR(E260="",Y260=""),"",E260*Y260)</f>
        <v/>
      </c>
    </row>
    <row r="261" ht="75" customHeight="1" s="127">
      <c r="A261" s="81" t="inlineStr">
        <is>
          <t>pkal-01-05</t>
        </is>
      </c>
      <c r="B261" s="82" t="inlineStr">
        <is>
          <t>Пиктограмма "Направление прямо" 320x120мм (для EXIT, SAFEWAY-40) EKF</t>
        </is>
      </c>
      <c r="C261" s="141" t="inlineStr">
        <is>
          <t>https://cdn.ekfgroup.com/unsafe/fit-in/102x102/center/filters:format(png)/products/9A5CFEB578557DFC4BF596F4E1F5FDCD.jpg</t>
        </is>
      </c>
      <c r="D261" s="141" t="n"/>
      <c r="E261" s="83" t="n"/>
      <c r="F261" s="84" t="inlineStr">
        <is>
          <t>шт</t>
        </is>
      </c>
      <c r="G261" s="85" t="n">
        <v>85.66</v>
      </c>
      <c r="H261" s="85" t="n">
        <v>70.20999999999999</v>
      </c>
      <c r="I261" s="85">
        <f>G261-(36 *G261/100)</f>
        <v/>
      </c>
      <c r="J261" s="85">
        <f>G261-(25 *G261/100)</f>
        <v/>
      </c>
      <c r="K261" s="86">
        <f>IF(G261="","",G261*(1-$G$4))</f>
        <v/>
      </c>
      <c r="L261" s="86">
        <f>IF(H261="","",H261*(1-$G$4))</f>
        <v/>
      </c>
      <c r="M261" s="85" t="inlineStr">
        <is>
          <t>Нет</t>
        </is>
      </c>
      <c r="N261" s="87" t="n">
        <v>1000</v>
      </c>
      <c r="O261" s="87" t="n">
        <v>1</v>
      </c>
      <c r="P261" s="87" t="n">
        <v>1000</v>
      </c>
      <c r="Q261" s="88" t="inlineStr">
        <is>
          <t>35 Светотехника</t>
        </is>
      </c>
      <c r="R261" s="88" t="inlineStr">
        <is>
          <t>35.05 Аварийное освещение</t>
        </is>
      </c>
      <c r="S261" s="88" t="inlineStr">
        <is>
          <t>35.05.04 Пиктограммы для аварийных светильников</t>
        </is>
      </c>
      <c r="T261" s="88" t="n"/>
      <c r="U261" s="84" t="inlineStr">
        <is>
          <t>Заказная</t>
        </is>
      </c>
      <c r="V261" s="84" t="inlineStr">
        <is>
          <t>Luma</t>
        </is>
      </c>
      <c r="W261" s="89" t="inlineStr"/>
      <c r="X261" s="90" t="n">
        <v>0.01</v>
      </c>
      <c r="Y261" s="91" t="n">
        <v>3.84e-05</v>
      </c>
      <c r="Z261" s="85">
        <f>IF(OR(E261="",K261=""),"",E261*K261)</f>
        <v/>
      </c>
      <c r="AA261" s="85">
        <f>IF(OR(E261="",X261=""),"",X261*E261)</f>
        <v/>
      </c>
      <c r="AB261" s="92">
        <f>IF(OR(E261="",Y261=""),"",E261*Y261)</f>
        <v/>
      </c>
    </row>
    <row r="262" ht="75" customHeight="1" s="127">
      <c r="A262" s="81" t="inlineStr">
        <is>
          <t>pkal-02-06</t>
        </is>
      </c>
      <c r="B262" s="82" t="inlineStr">
        <is>
          <t>Пиктограмма "Пожарный гидрант" 240x95мм (для SAFEWAY-10) EKF</t>
        </is>
      </c>
      <c r="C262" s="141" t="inlineStr">
        <is>
          <t>https://cdn.ekfgroup.com/unsafe/fit-in/102x102/center/filters:format(png)/products/9D598FAB643037DBD89B77CE2803DAFB.jpg</t>
        </is>
      </c>
      <c r="D262" s="141" t="n"/>
      <c r="E262" s="83" t="n"/>
      <c r="F262" s="84" t="inlineStr">
        <is>
          <t>шт</t>
        </is>
      </c>
      <c r="G262" s="85" t="n">
        <v>69.88</v>
      </c>
      <c r="H262" s="85" t="n">
        <v>57.28</v>
      </c>
      <c r="I262" s="85">
        <f>G262-(36 *G262/100)</f>
        <v/>
      </c>
      <c r="J262" s="85">
        <f>G262-(25 *G262/100)</f>
        <v/>
      </c>
      <c r="K262" s="86">
        <f>IF(G262="","",G262*(1-$G$4))</f>
        <v/>
      </c>
      <c r="L262" s="86">
        <f>IF(H262="","",H262*(1-$G$4))</f>
        <v/>
      </c>
      <c r="M262" s="85" t="inlineStr">
        <is>
          <t>Нет</t>
        </is>
      </c>
      <c r="N262" s="87" t="n">
        <v>1</v>
      </c>
      <c r="O262" s="87" t="n">
        <v>1</v>
      </c>
      <c r="P262" s="87" t="n">
        <v>1000</v>
      </c>
      <c r="Q262" s="88" t="inlineStr">
        <is>
          <t>35 Светотехника</t>
        </is>
      </c>
      <c r="R262" s="88" t="inlineStr">
        <is>
          <t>35.05 Аварийное освещение</t>
        </is>
      </c>
      <c r="S262" s="88" t="inlineStr">
        <is>
          <t>35.05.04 Пиктограммы для аварийных светильников</t>
        </is>
      </c>
      <c r="T262" s="88" t="n"/>
      <c r="U262" s="84" t="inlineStr">
        <is>
          <t>Регулярная</t>
        </is>
      </c>
      <c r="V262" s="84" t="inlineStr">
        <is>
          <t>Luma</t>
        </is>
      </c>
      <c r="W262" s="89" t="inlineStr"/>
      <c r="X262" s="90" t="n">
        <v>0.01</v>
      </c>
      <c r="Y262" s="91" t="n">
        <v>2.28e-05</v>
      </c>
      <c r="Z262" s="85">
        <f>IF(OR(E262="",K262=""),"",E262*K262)</f>
        <v/>
      </c>
      <c r="AA262" s="85">
        <f>IF(OR(E262="",X262=""),"",X262*E262)</f>
        <v/>
      </c>
      <c r="AB262" s="92">
        <f>IF(OR(E262="",Y262=""),"",E262*Y262)</f>
        <v/>
      </c>
    </row>
    <row r="263" ht="75" customHeight="1" s="127">
      <c r="A263" s="81" t="inlineStr">
        <is>
          <t>pkal-02-08</t>
        </is>
      </c>
      <c r="B263" s="82" t="inlineStr">
        <is>
          <t>Пиктограмма "Пожарный гидрант" 320x120мм (для EXIT, SAFEWAY-40) EKF</t>
        </is>
      </c>
      <c r="C263" s="141" t="inlineStr">
        <is>
          <t>https://cdn.ekfgroup.com/unsafe/fit-in/102x102/center/filters:format(png)/products/9D598FAB643037DBD89B77CE2803DAFB.jpg</t>
        </is>
      </c>
      <c r="D263" s="141" t="n"/>
      <c r="E263" s="83" t="n"/>
      <c r="F263" s="84" t="inlineStr">
        <is>
          <t>шт</t>
        </is>
      </c>
      <c r="G263" s="85" t="n">
        <v>83.98</v>
      </c>
      <c r="H263" s="85" t="n">
        <v>68.84</v>
      </c>
      <c r="I263" s="85">
        <f>G263-(36 *G263/100)</f>
        <v/>
      </c>
      <c r="J263" s="85">
        <f>G263-(25 *G263/100)</f>
        <v/>
      </c>
      <c r="K263" s="86">
        <f>IF(G263="","",G263*(1-$G$4))</f>
        <v/>
      </c>
      <c r="L263" s="86">
        <f>IF(H263="","",H263*(1-$G$4))</f>
        <v/>
      </c>
      <c r="M263" s="85" t="inlineStr">
        <is>
          <t>Нет</t>
        </is>
      </c>
      <c r="N263" s="87" t="n">
        <v>1000</v>
      </c>
      <c r="O263" s="87" t="n">
        <v>1</v>
      </c>
      <c r="P263" s="87" t="n">
        <v>1000</v>
      </c>
      <c r="Q263" s="88" t="inlineStr">
        <is>
          <t>35 Светотехника</t>
        </is>
      </c>
      <c r="R263" s="88" t="inlineStr">
        <is>
          <t>35.05 Аварийное освещение</t>
        </is>
      </c>
      <c r="S263" s="88" t="inlineStr">
        <is>
          <t>35.05.04 Пиктограммы для аварийных светильников</t>
        </is>
      </c>
      <c r="T263" s="88" t="n"/>
      <c r="U263" s="84" t="inlineStr">
        <is>
          <t>Заказная</t>
        </is>
      </c>
      <c r="V263" s="84" t="inlineStr">
        <is>
          <t>Luma</t>
        </is>
      </c>
      <c r="W263" s="89" t="inlineStr"/>
      <c r="X263" s="90" t="n">
        <v>0.01</v>
      </c>
      <c r="Y263" s="91" t="n">
        <v>3.8e-05</v>
      </c>
      <c r="Z263" s="85">
        <f>IF(OR(E263="",K263=""),"",E263*K263)</f>
        <v/>
      </c>
      <c r="AA263" s="85">
        <f>IF(OR(E263="",X263=""),"",X263*E263)</f>
        <v/>
      </c>
      <c r="AB263" s="92">
        <f>IF(OR(E263="",Y263=""),"",E263*Y263)</f>
        <v/>
      </c>
    </row>
    <row r="264" ht="75" customHeight="1" s="127">
      <c r="A264" s="81" t="inlineStr">
        <is>
          <t>pkal-02-07</t>
        </is>
      </c>
      <c r="B264" s="82" t="inlineStr">
        <is>
          <t>Пиктограмма "Пожарный кран" 240x95мм (для SAFEWAY-10) EKF</t>
        </is>
      </c>
      <c r="C264" s="141" t="inlineStr">
        <is>
          <t>https://cdn.ekfgroup.com/unsafe/fit-in/102x102/center/filters:format(png)/products/0EF72C94446EB558AB8BFD767B0DCC5E.jpg</t>
        </is>
      </c>
      <c r="D264" s="141" t="n"/>
      <c r="E264" s="83" t="n"/>
      <c r="F264" s="84" t="inlineStr">
        <is>
          <t>шт</t>
        </is>
      </c>
      <c r="G264" s="85" t="n">
        <v>71.97</v>
      </c>
      <c r="H264" s="85" t="n">
        <v>58.99</v>
      </c>
      <c r="I264" s="85">
        <f>G264-(36 *G264/100)</f>
        <v/>
      </c>
      <c r="J264" s="85">
        <f>G264-(25 *G264/100)</f>
        <v/>
      </c>
      <c r="K264" s="86">
        <f>IF(G264="","",G264*(1-$G$4))</f>
        <v/>
      </c>
      <c r="L264" s="86">
        <f>IF(H264="","",H264*(1-$G$4))</f>
        <v/>
      </c>
      <c r="M264" s="85" t="inlineStr">
        <is>
          <t>Нет</t>
        </is>
      </c>
      <c r="N264" s="87" t="n">
        <v>1</v>
      </c>
      <c r="O264" s="87" t="n">
        <v>1</v>
      </c>
      <c r="P264" s="87" t="n">
        <v>1000</v>
      </c>
      <c r="Q264" s="88" t="inlineStr">
        <is>
          <t>35 Светотехника</t>
        </is>
      </c>
      <c r="R264" s="88" t="inlineStr">
        <is>
          <t>35.05 Аварийное освещение</t>
        </is>
      </c>
      <c r="S264" s="88" t="inlineStr">
        <is>
          <t>35.05.04 Пиктограммы для аварийных светильников</t>
        </is>
      </c>
      <c r="T264" s="88" t="n"/>
      <c r="U264" s="84" t="inlineStr">
        <is>
          <t>Регулярная</t>
        </is>
      </c>
      <c r="V264" s="84" t="inlineStr">
        <is>
          <t>Luma</t>
        </is>
      </c>
      <c r="W264" s="89" t="inlineStr"/>
      <c r="X264" s="90" t="n">
        <v>0.01</v>
      </c>
      <c r="Y264" s="91" t="n">
        <v>2.28e-05</v>
      </c>
      <c r="Z264" s="85">
        <f>IF(OR(E264="",K264=""),"",E264*K264)</f>
        <v/>
      </c>
      <c r="AA264" s="85">
        <f>IF(OR(E264="",X264=""),"",X264*E264)</f>
        <v/>
      </c>
      <c r="AB264" s="92">
        <f>IF(OR(E264="",Y264=""),"",E264*Y264)</f>
        <v/>
      </c>
    </row>
    <row r="265" ht="75" customHeight="1" s="127">
      <c r="A265" s="81" t="inlineStr">
        <is>
          <t>pkal-02-09</t>
        </is>
      </c>
      <c r="B265" s="82" t="inlineStr">
        <is>
          <t>Пиктограмма "Пожарный кран"320x120мм (для EXIT, SAFEWAY-40) EKF</t>
        </is>
      </c>
      <c r="C265" s="141" t="inlineStr">
        <is>
          <t>https://cdn.ekfgroup.com/unsafe/fit-in/102x102/center/filters:format(png)/products/0EF72C94446EB558AB8BFD767B0DCC5E.jpg</t>
        </is>
      </c>
      <c r="D265" s="141" t="n"/>
      <c r="E265" s="83" t="n"/>
      <c r="F265" s="84" t="inlineStr">
        <is>
          <t>шт</t>
        </is>
      </c>
      <c r="G265" s="85" t="n">
        <v>85.66</v>
      </c>
      <c r="H265" s="85" t="n">
        <v>70.20999999999999</v>
      </c>
      <c r="I265" s="85">
        <f>G265-(36 *G265/100)</f>
        <v/>
      </c>
      <c r="J265" s="85">
        <f>G265-(25 *G265/100)</f>
        <v/>
      </c>
      <c r="K265" s="86">
        <f>IF(G265="","",G265*(1-$G$4))</f>
        <v/>
      </c>
      <c r="L265" s="86">
        <f>IF(H265="","",H265*(1-$G$4))</f>
        <v/>
      </c>
      <c r="M265" s="85" t="inlineStr">
        <is>
          <t>Нет</t>
        </is>
      </c>
      <c r="N265" s="87" t="n">
        <v>1</v>
      </c>
      <c r="O265" s="87" t="n">
        <v>1</v>
      </c>
      <c r="P265" s="87" t="n">
        <v>1000</v>
      </c>
      <c r="Q265" s="88" t="inlineStr">
        <is>
          <t>35 Светотехника</t>
        </is>
      </c>
      <c r="R265" s="88" t="inlineStr">
        <is>
          <t>35.05 Аварийное освещение</t>
        </is>
      </c>
      <c r="S265" s="88" t="inlineStr">
        <is>
          <t>35.05.04 Пиктограммы для аварийных светильников</t>
        </is>
      </c>
      <c r="T265" s="88" t="n"/>
      <c r="U265" s="84" t="inlineStr">
        <is>
          <t>Регулярная</t>
        </is>
      </c>
      <c r="V265" s="84" t="inlineStr">
        <is>
          <t>Luma</t>
        </is>
      </c>
      <c r="W265" s="89" t="inlineStr"/>
      <c r="X265" s="90" t="n">
        <v>0.01</v>
      </c>
      <c r="Y265" s="91" t="n">
        <v>3.8e-05</v>
      </c>
      <c r="Z265" s="85">
        <f>IF(OR(E265="",K265=""),"",E265*K265)</f>
        <v/>
      </c>
      <c r="AA265" s="85">
        <f>IF(OR(E265="",X265=""),"",X265*E265)</f>
        <v/>
      </c>
      <c r="AB265" s="92">
        <f>IF(OR(E265="",Y265=""),"",E265*Y265)</f>
        <v/>
      </c>
    </row>
    <row r="266" ht="75" customHeight="1" s="127">
      <c r="A266" s="81" t="inlineStr">
        <is>
          <t>pkal-04-01</t>
        </is>
      </c>
      <c r="B266" s="82" t="inlineStr">
        <is>
          <t>Пиктограмма "Стрелка" 240x95мм (для SAFEWAY-10) EKF</t>
        </is>
      </c>
      <c r="C266" s="141" t="inlineStr">
        <is>
          <t>https://cdn.ekfgroup.com/unsafe/fit-in/102x102/center/filters:format(png)/products/2D0AC3AC4A3021CB22B03EE1F3049636.jpg</t>
        </is>
      </c>
      <c r="D266" s="141" t="n"/>
      <c r="E266" s="83" t="n"/>
      <c r="F266" s="84" t="inlineStr">
        <is>
          <t>шт</t>
        </is>
      </c>
      <c r="G266" s="85" t="n">
        <v>69.88</v>
      </c>
      <c r="H266" s="85" t="n">
        <v>57.28</v>
      </c>
      <c r="I266" s="85">
        <f>G266-(36 *G266/100)</f>
        <v/>
      </c>
      <c r="J266" s="85">
        <f>G266-(25 *G266/100)</f>
        <v/>
      </c>
      <c r="K266" s="86">
        <f>IF(G266="","",G266*(1-$G$4))</f>
        <v/>
      </c>
      <c r="L266" s="86">
        <f>IF(H266="","",H266*(1-$G$4))</f>
        <v/>
      </c>
      <c r="M266" s="85" t="inlineStr">
        <is>
          <t>Нет</t>
        </is>
      </c>
      <c r="N266" s="87" t="n">
        <v>1</v>
      </c>
      <c r="O266" s="87" t="n">
        <v>1</v>
      </c>
      <c r="P266" s="87" t="n">
        <v>1000</v>
      </c>
      <c r="Q266" s="88" t="inlineStr">
        <is>
          <t>35 Светотехника</t>
        </is>
      </c>
      <c r="R266" s="88" t="inlineStr">
        <is>
          <t>35.05 Аварийное освещение</t>
        </is>
      </c>
      <c r="S266" s="88" t="inlineStr">
        <is>
          <t>35.05.04 Пиктограммы для аварийных светильников</t>
        </is>
      </c>
      <c r="T266" s="88" t="n"/>
      <c r="U266" s="84" t="inlineStr">
        <is>
          <t>Регулярная</t>
        </is>
      </c>
      <c r="V266" s="84" t="inlineStr">
        <is>
          <t>Luma</t>
        </is>
      </c>
      <c r="W266" s="89" t="inlineStr"/>
      <c r="X266" s="90" t="n">
        <v>0.01</v>
      </c>
      <c r="Y266" s="91" t="n">
        <v>2.3e-05</v>
      </c>
      <c r="Z266" s="85">
        <f>IF(OR(E266="",K266=""),"",E266*K266)</f>
        <v/>
      </c>
      <c r="AA266" s="85">
        <f>IF(OR(E266="",X266=""),"",X266*E266)</f>
        <v/>
      </c>
      <c r="AB266" s="92">
        <f>IF(OR(E266="",Y266=""),"",E266*Y266)</f>
        <v/>
      </c>
    </row>
    <row r="267" ht="75" customHeight="1" s="127">
      <c r="A267" s="81" t="inlineStr">
        <is>
          <t>pkal-04-02</t>
        </is>
      </c>
      <c r="B267" s="82" t="inlineStr">
        <is>
          <t>Пиктограмма "Стрелка" 320x120мм (для EXIT, SAFEWAY-40) EKF</t>
        </is>
      </c>
      <c r="C267" s="141" t="inlineStr">
        <is>
          <t>https://cdn.ekfgroup.com/unsafe/fit-in/102x102/center/filters:format(png)/products/2D0AC3AC4A3021CB22B03EE1F3049636.jpg</t>
        </is>
      </c>
      <c r="D267" s="141" t="n"/>
      <c r="E267" s="83" t="n"/>
      <c r="F267" s="84" t="inlineStr">
        <is>
          <t>шт</t>
        </is>
      </c>
      <c r="G267" s="85" t="n">
        <v>85.66</v>
      </c>
      <c r="H267" s="85" t="n">
        <v>70.20999999999999</v>
      </c>
      <c r="I267" s="85">
        <f>G267-(36 *G267/100)</f>
        <v/>
      </c>
      <c r="J267" s="85">
        <f>G267-(25 *G267/100)</f>
        <v/>
      </c>
      <c r="K267" s="86">
        <f>IF(G267="","",G267*(1-$G$4))</f>
        <v/>
      </c>
      <c r="L267" s="86">
        <f>IF(H267="","",H267*(1-$G$4))</f>
        <v/>
      </c>
      <c r="M267" s="85" t="inlineStr">
        <is>
          <t>Нет</t>
        </is>
      </c>
      <c r="N267" s="87" t="n">
        <v>1</v>
      </c>
      <c r="O267" s="87" t="n">
        <v>1</v>
      </c>
      <c r="P267" s="87" t="n">
        <v>1000</v>
      </c>
      <c r="Q267" s="88" t="inlineStr">
        <is>
          <t>35 Светотехника</t>
        </is>
      </c>
      <c r="R267" s="88" t="inlineStr">
        <is>
          <t>35.05 Аварийное освещение</t>
        </is>
      </c>
      <c r="S267" s="88" t="inlineStr">
        <is>
          <t>35.05.04 Пиктограммы для аварийных светильников</t>
        </is>
      </c>
      <c r="T267" s="88" t="n"/>
      <c r="U267" s="84" t="inlineStr">
        <is>
          <t>Регулярная</t>
        </is>
      </c>
      <c r="V267" s="84" t="inlineStr">
        <is>
          <t>Luma</t>
        </is>
      </c>
      <c r="W267" s="89" t="inlineStr"/>
      <c r="X267" s="90" t="n">
        <v>0.01</v>
      </c>
      <c r="Y267" s="91" t="n">
        <v>3.8e-05</v>
      </c>
      <c r="Z267" s="85">
        <f>IF(OR(E267="",K267=""),"",E267*K267)</f>
        <v/>
      </c>
      <c r="AA267" s="85">
        <f>IF(OR(E267="",X267=""),"",X267*E267)</f>
        <v/>
      </c>
      <c r="AB267" s="92">
        <f>IF(OR(E267="",Y267=""),"",E267*Y267)</f>
        <v/>
      </c>
    </row>
    <row r="268" ht="75" customHeight="1" s="127">
      <c r="A268" s="81" t="inlineStr">
        <is>
          <t>FLL-3001-10-6500</t>
        </is>
      </c>
      <c r="B268" s="82" t="inlineStr">
        <is>
          <t>Прожектор светодиодный СДО-3001 10Вт 6500К IP65 LUMA EKF</t>
        </is>
      </c>
      <c r="C268" s="141" t="inlineStr">
        <is>
          <t>https://cdn.ekfgroup.com/unsafe/fit-in/102x102/center/filters:format(png)/products/FB989C814371FA2A18A624C9F8069725.jpg</t>
        </is>
      </c>
      <c r="D268" s="141" t="n"/>
      <c r="E268" s="83" t="n"/>
      <c r="F268" s="84" t="inlineStr">
        <is>
          <t>шт</t>
        </is>
      </c>
      <c r="G268" s="85" t="n">
        <v>407.17</v>
      </c>
      <c r="H268" s="85" t="n">
        <v>333.75</v>
      </c>
      <c r="I268" s="85">
        <f>G268-(36 *G268/100)</f>
        <v/>
      </c>
      <c r="J268" s="85">
        <f>G268-(25 *G268/100)</f>
        <v/>
      </c>
      <c r="K268" s="86">
        <f>IF(G268="","",G268*(1-$G$4))</f>
        <v/>
      </c>
      <c r="L268" s="86">
        <f>IF(H268="","",H268*(1-$G$4))</f>
        <v/>
      </c>
      <c r="M268" s="85" t="inlineStr">
        <is>
          <t>Нет</t>
        </is>
      </c>
      <c r="N268" s="87" t="n">
        <v>1</v>
      </c>
      <c r="O268" s="87" t="n">
        <v>1</v>
      </c>
      <c r="P268" s="87" t="n">
        <v>60</v>
      </c>
      <c r="Q268" s="88" t="inlineStr">
        <is>
          <t>35 Светотехника</t>
        </is>
      </c>
      <c r="R268" s="88" t="inlineStr">
        <is>
          <t>35.06 Наружное освещение</t>
        </is>
      </c>
      <c r="S268" s="88" t="inlineStr">
        <is>
          <t>35.06.01 Прожекторы светодиодные</t>
        </is>
      </c>
      <c r="T268" s="88" t="n"/>
      <c r="U268" s="84" t="inlineStr">
        <is>
          <t>Временно не производится</t>
        </is>
      </c>
      <c r="V268" s="84" t="inlineStr">
        <is>
          <t>Luma</t>
        </is>
      </c>
      <c r="W268" s="89" t="inlineStr"/>
      <c r="X268" s="90" t="n">
        <v>0.153</v>
      </c>
      <c r="Y268" s="91" t="n">
        <v>0.000329</v>
      </c>
      <c r="Z268" s="85">
        <f>IF(OR(E268="",K268=""),"",E268*K268)</f>
        <v/>
      </c>
      <c r="AA268" s="85">
        <f>IF(OR(E268="",X268=""),"",X268*E268)</f>
        <v/>
      </c>
      <c r="AB268" s="92">
        <f>IF(OR(E268="",Y268=""),"",E268*Y268)</f>
        <v/>
      </c>
    </row>
    <row r="269" ht="75" customHeight="1" s="127">
      <c r="A269" s="81" t="inlineStr">
        <is>
          <t>FLL-3002-20-6500</t>
        </is>
      </c>
      <c r="B269" s="82" t="inlineStr">
        <is>
          <t>Прожектор светодиодный СДО-3002 20Вт 6500К IP65 LUMA EKF</t>
        </is>
      </c>
      <c r="C269" s="141" t="inlineStr">
        <is>
          <t>https://cdn.ekfgroup.com/unsafe/fit-in/102x102/center/filters:format(png)/products/92EB48CE1D3EC1F55172DB38C4B695F1.jpg</t>
        </is>
      </c>
      <c r="D269" s="141" t="n"/>
      <c r="E269" s="83" t="n"/>
      <c r="F269" s="84" t="inlineStr">
        <is>
          <t>шт</t>
        </is>
      </c>
      <c r="G269" s="85" t="n">
        <v>545.72</v>
      </c>
      <c r="H269" s="85" t="n">
        <v>447.31</v>
      </c>
      <c r="I269" s="85">
        <f>G269-(36 *G269/100)</f>
        <v/>
      </c>
      <c r="J269" s="85">
        <f>G269-(25 *G269/100)</f>
        <v/>
      </c>
      <c r="K269" s="86">
        <f>IF(G269="","",G269*(1-$G$4))</f>
        <v/>
      </c>
      <c r="L269" s="86">
        <f>IF(H269="","",H269*(1-$G$4))</f>
        <v/>
      </c>
      <c r="M269" s="85" t="inlineStr">
        <is>
          <t>Нет</t>
        </is>
      </c>
      <c r="N269" s="87" t="n">
        <v>1</v>
      </c>
      <c r="O269" s="87" t="n">
        <v>1</v>
      </c>
      <c r="P269" s="87" t="n">
        <v>60</v>
      </c>
      <c r="Q269" s="88" t="inlineStr">
        <is>
          <t>35 Светотехника</t>
        </is>
      </c>
      <c r="R269" s="88" t="inlineStr">
        <is>
          <t>35.06 Наружное освещение</t>
        </is>
      </c>
      <c r="S269" s="88" t="inlineStr">
        <is>
          <t>35.06.01 Прожекторы светодиодные</t>
        </is>
      </c>
      <c r="T269" s="88" t="n"/>
      <c r="U269" s="84" t="inlineStr">
        <is>
          <t>Регулярная</t>
        </is>
      </c>
      <c r="V269" s="84" t="inlineStr">
        <is>
          <t>Luma</t>
        </is>
      </c>
      <c r="W269" s="89" t="inlineStr"/>
      <c r="X269" s="90" t="n">
        <v>0.165</v>
      </c>
      <c r="Y269" s="91" t="n">
        <v>0.00024</v>
      </c>
      <c r="Z269" s="85">
        <f>IF(OR(E269="",K269=""),"",E269*K269)</f>
        <v/>
      </c>
      <c r="AA269" s="85">
        <f>IF(OR(E269="",X269=""),"",X269*E269)</f>
        <v/>
      </c>
      <c r="AB269" s="92">
        <f>IF(OR(E269="",Y269=""),"",E269*Y269)</f>
        <v/>
      </c>
    </row>
    <row r="270" ht="75" customHeight="1" s="127">
      <c r="A270" s="81" t="inlineStr">
        <is>
          <t>FLL-3003-30-6500</t>
        </is>
      </c>
      <c r="B270" s="82" t="inlineStr">
        <is>
          <t>Прожектор светодиодный СДО-3003 30Вт 6500К IP65 LUMA EKF</t>
        </is>
      </c>
      <c r="C270" s="141" t="inlineStr">
        <is>
          <t>https://cdn.ekfgroup.com/unsafe/fit-in/102x102/center/filters:format(png)/products/54A95A6C96064145886409006989756B.jpg</t>
        </is>
      </c>
      <c r="D270" s="141" t="n"/>
      <c r="E270" s="83" t="n"/>
      <c r="F270" s="84" t="inlineStr">
        <is>
          <t>шт</t>
        </is>
      </c>
      <c r="G270" s="85" t="n">
        <v>734.77</v>
      </c>
      <c r="H270" s="85" t="n">
        <v>602.27</v>
      </c>
      <c r="I270" s="85">
        <f>G270-(36 *G270/100)</f>
        <v/>
      </c>
      <c r="J270" s="85">
        <f>G270-(25 *G270/100)</f>
        <v/>
      </c>
      <c r="K270" s="86">
        <f>IF(G270="","",G270*(1-$G$4))</f>
        <v/>
      </c>
      <c r="L270" s="86">
        <f>IF(H270="","",H270*(1-$G$4))</f>
        <v/>
      </c>
      <c r="M270" s="85" t="inlineStr">
        <is>
          <t>Нет</t>
        </is>
      </c>
      <c r="N270" s="87" t="n">
        <v>1</v>
      </c>
      <c r="O270" s="87" t="n">
        <v>1</v>
      </c>
      <c r="P270" s="87" t="n">
        <v>40</v>
      </c>
      <c r="Q270" s="88" t="inlineStr">
        <is>
          <t>35 Светотехника</t>
        </is>
      </c>
      <c r="R270" s="88" t="inlineStr">
        <is>
          <t>35.06 Наружное освещение</t>
        </is>
      </c>
      <c r="S270" s="88" t="inlineStr">
        <is>
          <t>35.06.01 Прожекторы светодиодные</t>
        </is>
      </c>
      <c r="T270" s="88" t="n"/>
      <c r="U270" s="84" t="inlineStr">
        <is>
          <t>Регулярная</t>
        </is>
      </c>
      <c r="V270" s="84" t="inlineStr">
        <is>
          <t>Luma</t>
        </is>
      </c>
      <c r="W270" s="89" t="inlineStr"/>
      <c r="X270" s="90" t="n">
        <v>0.181</v>
      </c>
      <c r="Y270" s="91" t="n">
        <v>0.000486</v>
      </c>
      <c r="Z270" s="85">
        <f>IF(OR(E270="",K270=""),"",E270*K270)</f>
        <v/>
      </c>
      <c r="AA270" s="85">
        <f>IF(OR(E270="",X270=""),"",X270*E270)</f>
        <v/>
      </c>
      <c r="AB270" s="92">
        <f>IF(OR(E270="",Y270=""),"",E270*Y270)</f>
        <v/>
      </c>
    </row>
    <row r="271" ht="75" customHeight="1" s="127">
      <c r="A271" s="81" t="inlineStr">
        <is>
          <t>FLL-3003-30D-6500</t>
        </is>
      </c>
      <c r="B271" s="82" t="inlineStr">
        <is>
          <t>Прожектор светодиодный СДО-3003 с инфракрасным датчиком движения 30Вт 6500К IP54 LUMA EKF</t>
        </is>
      </c>
      <c r="C271" s="141" t="inlineStr">
        <is>
          <t>https://cdn.ekfgroup.com/unsafe/fit-in/102x102/center/filters:format(png)/products/23397B737F62450D0C68D83752E3252B.jpg</t>
        </is>
      </c>
      <c r="D271" s="141" t="n"/>
      <c r="E271" s="83" t="n"/>
      <c r="F271" s="84" t="inlineStr">
        <is>
          <t>шт</t>
        </is>
      </c>
      <c r="G271" s="85" t="n">
        <v>1808.79</v>
      </c>
      <c r="H271" s="85" t="n">
        <v>1482.61</v>
      </c>
      <c r="I271" s="85">
        <f>G271-(36 *G271/100)</f>
        <v/>
      </c>
      <c r="J271" s="85">
        <f>G271-(25 *G271/100)</f>
        <v/>
      </c>
      <c r="K271" s="86">
        <f>IF(G271="","",G271*(1-$G$4))</f>
        <v/>
      </c>
      <c r="L271" s="86">
        <f>IF(H271="","",H271*(1-$G$4))</f>
        <v/>
      </c>
      <c r="M271" s="85" t="inlineStr">
        <is>
          <t>Нет</t>
        </is>
      </c>
      <c r="N271" s="87" t="n">
        <v>1</v>
      </c>
      <c r="O271" s="87" t="n">
        <v>1</v>
      </c>
      <c r="P271" s="87" t="n">
        <v>48</v>
      </c>
      <c r="Q271" s="88" t="inlineStr">
        <is>
          <t>35 Светотехника</t>
        </is>
      </c>
      <c r="R271" s="88" t="inlineStr">
        <is>
          <t>35.06 Наружное освещение</t>
        </is>
      </c>
      <c r="S271" s="88" t="inlineStr">
        <is>
          <t>35.06.01 Прожекторы светодиодные</t>
        </is>
      </c>
      <c r="T271" s="88" t="n"/>
      <c r="U271" s="84" t="inlineStr">
        <is>
          <t>Регулярная</t>
        </is>
      </c>
      <c r="V271" s="84" t="inlineStr">
        <is>
          <t>Luma</t>
        </is>
      </c>
      <c r="W271" s="89" t="inlineStr"/>
      <c r="X271" s="90" t="n">
        <v>0.234</v>
      </c>
      <c r="Y271" s="91" t="n">
        <v>0.0009879999999999999</v>
      </c>
      <c r="Z271" s="85">
        <f>IF(OR(E271="",K271=""),"",E271*K271)</f>
        <v/>
      </c>
      <c r="AA271" s="85">
        <f>IF(OR(E271="",X271=""),"",X271*E271)</f>
        <v/>
      </c>
      <c r="AB271" s="92">
        <f>IF(OR(E271="",Y271=""),"",E271*Y271)</f>
        <v/>
      </c>
    </row>
    <row r="272" ht="75" customHeight="1" s="127">
      <c r="A272" s="81" t="inlineStr">
        <is>
          <t>FLL-3004-50-6500</t>
        </is>
      </c>
      <c r="B272" s="82" t="inlineStr">
        <is>
          <t>Прожектор светодиодный СДО-3004 50Вт 6500К IP65 LUMA EKF</t>
        </is>
      </c>
      <c r="C272" s="141" t="inlineStr">
        <is>
          <t>https://cdn.ekfgroup.com/unsafe/fit-in/102x102/center/filters:format(png)/products/3DA6BE42EBBAA708C97C1C70ACEB12FC.jpg</t>
        </is>
      </c>
      <c r="D272" s="141" t="n"/>
      <c r="E272" s="83" t="n"/>
      <c r="F272" s="84" t="inlineStr">
        <is>
          <t>шт</t>
        </is>
      </c>
      <c r="G272" s="85" t="n">
        <v>1017.17</v>
      </c>
      <c r="H272" s="85" t="n">
        <v>833.75</v>
      </c>
      <c r="I272" s="85">
        <f>G272-(36 *G272/100)</f>
        <v/>
      </c>
      <c r="J272" s="85">
        <f>G272-(25 *G272/100)</f>
        <v/>
      </c>
      <c r="K272" s="86">
        <f>IF(G272="","",G272*(1-$G$4))</f>
        <v/>
      </c>
      <c r="L272" s="86">
        <f>IF(H272="","",H272*(1-$G$4))</f>
        <v/>
      </c>
      <c r="M272" s="85" t="inlineStr">
        <is>
          <t>Нет</t>
        </is>
      </c>
      <c r="N272" s="87" t="n">
        <v>1</v>
      </c>
      <c r="O272" s="87" t="n">
        <v>1</v>
      </c>
      <c r="P272" s="87" t="n">
        <v>40</v>
      </c>
      <c r="Q272" s="88" t="inlineStr">
        <is>
          <t>35 Светотехника</t>
        </is>
      </c>
      <c r="R272" s="88" t="inlineStr">
        <is>
          <t>35.06 Наружное освещение</t>
        </is>
      </c>
      <c r="S272" s="88" t="inlineStr">
        <is>
          <t>35.06.01 Прожекторы светодиодные</t>
        </is>
      </c>
      <c r="T272" s="88" t="n"/>
      <c r="U272" s="84" t="inlineStr">
        <is>
          <t>Регулярная</t>
        </is>
      </c>
      <c r="V272" s="84" t="inlineStr">
        <is>
          <t>Luma</t>
        </is>
      </c>
      <c r="W272" s="89" t="inlineStr"/>
      <c r="X272" s="90" t="n">
        <v>0.289</v>
      </c>
      <c r="Y272" s="91" t="n">
        <v>0.000645</v>
      </c>
      <c r="Z272" s="85">
        <f>IF(OR(E272="",K272=""),"",E272*K272)</f>
        <v/>
      </c>
      <c r="AA272" s="85">
        <f>IF(OR(E272="",X272=""),"",X272*E272)</f>
        <v/>
      </c>
      <c r="AB272" s="92">
        <f>IF(OR(E272="",Y272=""),"",E272*Y272)</f>
        <v/>
      </c>
    </row>
    <row r="273" ht="75" customHeight="1" s="127">
      <c r="A273" s="81" t="inlineStr">
        <is>
          <t>FLL-3004-50D-6500</t>
        </is>
      </c>
      <c r="B273" s="82" t="inlineStr">
        <is>
          <t>Прожектор светодиодный СДО-3004 с инфракрасным датчиком движения 50Вт 6500К IP54 LUMA EKF</t>
        </is>
      </c>
      <c r="C273" s="141" t="inlineStr">
        <is>
          <t>https://cdn.ekfgroup.com/unsafe/fit-in/102x102/center/filters:format(png)/products/D2BCB6750921B299B34C559EF3D41978.jpg</t>
        </is>
      </c>
      <c r="D273" s="141" t="n"/>
      <c r="E273" s="83" t="n"/>
      <c r="F273" s="84" t="inlineStr">
        <is>
          <t>шт</t>
        </is>
      </c>
      <c r="G273" s="85" t="n">
        <v>2093.02</v>
      </c>
      <c r="H273" s="85" t="n">
        <v>1715.59</v>
      </c>
      <c r="I273" s="85">
        <f>G273-(36 *G273/100)</f>
        <v/>
      </c>
      <c r="J273" s="85">
        <f>G273-(25 *G273/100)</f>
        <v/>
      </c>
      <c r="K273" s="86">
        <f>IF(G273="","",G273*(1-$G$4))</f>
        <v/>
      </c>
      <c r="L273" s="86">
        <f>IF(H273="","",H273*(1-$G$4))</f>
        <v/>
      </c>
      <c r="M273" s="85" t="inlineStr">
        <is>
          <t>Нет</t>
        </is>
      </c>
      <c r="N273" s="87" t="n">
        <v>1</v>
      </c>
      <c r="O273" s="87" t="n">
        <v>1</v>
      </c>
      <c r="P273" s="87" t="n">
        <v>24</v>
      </c>
      <c r="Q273" s="88" t="inlineStr">
        <is>
          <t>35 Светотехника</t>
        </is>
      </c>
      <c r="R273" s="88" t="inlineStr">
        <is>
          <t>35.06 Наружное освещение</t>
        </is>
      </c>
      <c r="S273" s="88" t="inlineStr">
        <is>
          <t>35.06.01 Прожекторы светодиодные</t>
        </is>
      </c>
      <c r="T273" s="88" t="n"/>
      <c r="U273" s="84" t="inlineStr">
        <is>
          <t>Регулярная</t>
        </is>
      </c>
      <c r="V273" s="84" t="inlineStr">
        <is>
          <t>Luma</t>
        </is>
      </c>
      <c r="W273" s="89" t="inlineStr"/>
      <c r="X273" s="90" t="n">
        <v>0.356</v>
      </c>
      <c r="Y273" s="91" t="n">
        <v>0.001491</v>
      </c>
      <c r="Z273" s="85">
        <f>IF(OR(E273="",K273=""),"",E273*K273)</f>
        <v/>
      </c>
      <c r="AA273" s="85">
        <f>IF(OR(E273="",X273=""),"",X273*E273)</f>
        <v/>
      </c>
      <c r="AB273" s="92">
        <f>IF(OR(E273="",Y273=""),"",E273*Y273)</f>
        <v/>
      </c>
    </row>
    <row r="274" ht="75" customHeight="1" s="127">
      <c r="A274" s="81" t="inlineStr">
        <is>
          <t>FLL-3005-75-6500</t>
        </is>
      </c>
      <c r="B274" s="82" t="inlineStr">
        <is>
          <t>Прожектор светодиодный СДО-3005 75Вт 6500К IP65 LUMA EKF</t>
        </is>
      </c>
      <c r="C274" s="141" t="inlineStr">
        <is>
          <t>https://cdn.ekfgroup.com/unsafe/fit-in/102x102/center/filters:format(png)/products/3945D507D08775558353732E0F9F72DF.jpg</t>
        </is>
      </c>
      <c r="D274" s="141" t="n"/>
      <c r="E274" s="83" t="n"/>
      <c r="F274" s="84" t="inlineStr">
        <is>
          <t>шт</t>
        </is>
      </c>
      <c r="G274" s="85" t="n">
        <v>1567.22</v>
      </c>
      <c r="H274" s="85" t="n">
        <v>1284.61</v>
      </c>
      <c r="I274" s="85">
        <f>G274-(36 *G274/100)</f>
        <v/>
      </c>
      <c r="J274" s="85">
        <f>G274-(25 *G274/100)</f>
        <v/>
      </c>
      <c r="K274" s="86">
        <f>IF(G274="","",G274*(1-$G$4))</f>
        <v/>
      </c>
      <c r="L274" s="86">
        <f>IF(H274="","",H274*(1-$G$4))</f>
        <v/>
      </c>
      <c r="M274" s="85" t="inlineStr">
        <is>
          <t>Нет</t>
        </is>
      </c>
      <c r="N274" s="87" t="n">
        <v>1</v>
      </c>
      <c r="O274" s="87" t="n">
        <v>1</v>
      </c>
      <c r="P274" s="87" t="n">
        <v>10</v>
      </c>
      <c r="Q274" s="88" t="inlineStr">
        <is>
          <t>35 Светотехника</t>
        </is>
      </c>
      <c r="R274" s="88" t="inlineStr">
        <is>
          <t>35.06 Наружное освещение</t>
        </is>
      </c>
      <c r="S274" s="88" t="inlineStr">
        <is>
          <t>35.06.01 Прожекторы светодиодные</t>
        </is>
      </c>
      <c r="T274" s="88" t="n"/>
      <c r="U274" s="84" t="inlineStr">
        <is>
          <t>Регулярная</t>
        </is>
      </c>
      <c r="V274" s="84" t="inlineStr">
        <is>
          <t>Luma</t>
        </is>
      </c>
      <c r="W274" s="89" t="inlineStr"/>
      <c r="X274" s="90" t="n">
        <v>0.615</v>
      </c>
      <c r="Y274" s="91" t="n">
        <v>0.001212</v>
      </c>
      <c r="Z274" s="85">
        <f>IF(OR(E274="",K274=""),"",E274*K274)</f>
        <v/>
      </c>
      <c r="AA274" s="85">
        <f>IF(OR(E274="",X274=""),"",X274*E274)</f>
        <v/>
      </c>
      <c r="AB274" s="92">
        <f>IF(OR(E274="",Y274=""),"",E274*Y274)</f>
        <v/>
      </c>
    </row>
    <row r="275" ht="75" customHeight="1" s="127">
      <c r="A275" s="81" t="inlineStr">
        <is>
          <t>FLL-3006-100-6500</t>
        </is>
      </c>
      <c r="B275" s="82" t="inlineStr">
        <is>
          <t>Прожектор светодиодный СДО-3006 100Вт 6500К IP65 LUMA EKF</t>
        </is>
      </c>
      <c r="C275" s="141" t="inlineStr">
        <is>
          <t>https://cdn.ekfgroup.com/unsafe/fit-in/102x102/center/filters:format(png)/products/72F83C76052DA6CA1E2FA41F34C6281A.jpg</t>
        </is>
      </c>
      <c r="D275" s="141" t="n"/>
      <c r="E275" s="83" t="n"/>
      <c r="F275" s="84" t="inlineStr">
        <is>
          <t>шт</t>
        </is>
      </c>
      <c r="G275" s="85" t="n">
        <v>2282.64</v>
      </c>
      <c r="H275" s="85" t="n">
        <v>1871.02</v>
      </c>
      <c r="I275" s="85">
        <f>G275-(36 *G275/100)</f>
        <v/>
      </c>
      <c r="J275" s="85">
        <f>G275-(25 *G275/100)</f>
        <v/>
      </c>
      <c r="K275" s="86">
        <f>IF(G275="","",G275*(1-$G$4))</f>
        <v/>
      </c>
      <c r="L275" s="86">
        <f>IF(H275="","",H275*(1-$G$4))</f>
        <v/>
      </c>
      <c r="M275" s="85" t="inlineStr">
        <is>
          <t>Нет</t>
        </is>
      </c>
      <c r="N275" s="87" t="n">
        <v>1</v>
      </c>
      <c r="O275" s="87" t="n">
        <v>1</v>
      </c>
      <c r="P275" s="87" t="n">
        <v>10</v>
      </c>
      <c r="Q275" s="88" t="inlineStr">
        <is>
          <t>35 Светотехника</t>
        </is>
      </c>
      <c r="R275" s="88" t="inlineStr">
        <is>
          <t>35.06 Наружное освещение</t>
        </is>
      </c>
      <c r="S275" s="88" t="inlineStr">
        <is>
          <t>35.06.01 Прожекторы светодиодные</t>
        </is>
      </c>
      <c r="T275" s="88" t="n"/>
      <c r="U275" s="84" t="inlineStr">
        <is>
          <t>Регулярная</t>
        </is>
      </c>
      <c r="V275" s="84" t="inlineStr">
        <is>
          <t>Luma</t>
        </is>
      </c>
      <c r="W275" s="89" t="inlineStr"/>
      <c r="X275" s="90" t="n">
        <v>0.908</v>
      </c>
      <c r="Y275" s="91" t="n">
        <v>0.001639</v>
      </c>
      <c r="Z275" s="85">
        <f>IF(OR(E275="",K275=""),"",E275*K275)</f>
        <v/>
      </c>
      <c r="AA275" s="85">
        <f>IF(OR(E275="",X275=""),"",X275*E275)</f>
        <v/>
      </c>
      <c r="AB275" s="92">
        <f>IF(OR(E275="",Y275=""),"",E275*Y275)</f>
        <v/>
      </c>
    </row>
    <row r="276" ht="75" customHeight="1" s="127">
      <c r="A276" s="81" t="inlineStr">
        <is>
          <t>FLL-3007-150-6500</t>
        </is>
      </c>
      <c r="B276" s="82" t="inlineStr">
        <is>
          <t>Прожектор светодиодный СДО-3007 150Вт 6500К IP65 LUMA EKF</t>
        </is>
      </c>
      <c r="C276" s="141" t="inlineStr">
        <is>
          <t>https://cdn.ekfgroup.com/unsafe/fit-in/102x102/center/filters:format(png)/products/9D7AB7322AF5A369877A2701777D600A.jpg</t>
        </is>
      </c>
      <c r="D276" s="141" t="n"/>
      <c r="E276" s="83" t="n"/>
      <c r="F276" s="84" t="inlineStr">
        <is>
          <t>шт</t>
        </is>
      </c>
      <c r="G276" s="85" t="n">
        <v>5027.97</v>
      </c>
      <c r="H276" s="85" t="n">
        <v>4121.29</v>
      </c>
      <c r="I276" s="85">
        <f>G276-(36 *G276/100)</f>
        <v/>
      </c>
      <c r="J276" s="85">
        <f>G276-(25 *G276/100)</f>
        <v/>
      </c>
      <c r="K276" s="86">
        <f>IF(G276="","",G276*(1-$G$4))</f>
        <v/>
      </c>
      <c r="L276" s="86">
        <f>IF(H276="","",H276*(1-$G$4))</f>
        <v/>
      </c>
      <c r="M276" s="85" t="inlineStr">
        <is>
          <t>Нет</t>
        </is>
      </c>
      <c r="N276" s="87" t="n">
        <v>1</v>
      </c>
      <c r="O276" s="87" t="n">
        <v>1</v>
      </c>
      <c r="P276" s="87" t="n">
        <v>5</v>
      </c>
      <c r="Q276" s="88" t="inlineStr">
        <is>
          <t>35 Светотехника</t>
        </is>
      </c>
      <c r="R276" s="88" t="inlineStr">
        <is>
          <t>35.06 Наружное освещение</t>
        </is>
      </c>
      <c r="S276" s="88" t="inlineStr">
        <is>
          <t>35.06.01 Прожекторы светодиодные</t>
        </is>
      </c>
      <c r="T276" s="88" t="n"/>
      <c r="U276" s="84" t="inlineStr">
        <is>
          <t>Регулярная</t>
        </is>
      </c>
      <c r="V276" s="84" t="inlineStr">
        <is>
          <t>Luma</t>
        </is>
      </c>
      <c r="W276" s="89" t="inlineStr"/>
      <c r="X276" s="90" t="n">
        <v>1.5</v>
      </c>
      <c r="Y276" s="91" t="n">
        <v>0.002834</v>
      </c>
      <c r="Z276" s="85">
        <f>IF(OR(E276="",K276=""),"",E276*K276)</f>
        <v/>
      </c>
      <c r="AA276" s="85">
        <f>IF(OR(E276="",X276=""),"",X276*E276)</f>
        <v/>
      </c>
      <c r="AB276" s="92">
        <f>IF(OR(E276="",Y276=""),"",E276*Y276)</f>
        <v/>
      </c>
    </row>
    <row r="277" ht="75" customHeight="1" s="127">
      <c r="A277" s="81" t="inlineStr">
        <is>
          <t>FLL-3008-200-6500</t>
        </is>
      </c>
      <c r="B277" s="82" t="inlineStr">
        <is>
          <t>Прожектор светодиодный СДО-3008 200Вт 6500К IP65 LUMA EKF</t>
        </is>
      </c>
      <c r="C277" s="141" t="inlineStr">
        <is>
          <t>https://cdn.ekfgroup.com/unsafe/fit-in/102x102/center/filters:format(png)/products/349210C849A0C4A27944EED887FB5370.jpg</t>
        </is>
      </c>
      <c r="D277" s="141" t="n"/>
      <c r="E277" s="83" t="n"/>
      <c r="F277" s="84" t="inlineStr">
        <is>
          <t>шт</t>
        </is>
      </c>
      <c r="G277" s="85" t="n">
        <v>6543</v>
      </c>
      <c r="H277" s="85" t="n">
        <v>5363.11</v>
      </c>
      <c r="I277" s="85">
        <f>G277-(36 *G277/100)</f>
        <v/>
      </c>
      <c r="J277" s="85">
        <f>G277-(25 *G277/100)</f>
        <v/>
      </c>
      <c r="K277" s="86">
        <f>IF(G277="","",G277*(1-$G$4))</f>
        <v/>
      </c>
      <c r="L277" s="86">
        <f>IF(H277="","",H277*(1-$G$4))</f>
        <v/>
      </c>
      <c r="M277" s="85" t="inlineStr">
        <is>
          <t>Нет</t>
        </is>
      </c>
      <c r="N277" s="87" t="n">
        <v>1</v>
      </c>
      <c r="O277" s="87" t="n">
        <v>1</v>
      </c>
      <c r="P277" s="87" t="n">
        <v>5</v>
      </c>
      <c r="Q277" s="88" t="inlineStr">
        <is>
          <t>35 Светотехника</t>
        </is>
      </c>
      <c r="R277" s="88" t="inlineStr">
        <is>
          <t>35.06 Наружное освещение</t>
        </is>
      </c>
      <c r="S277" s="88" t="inlineStr">
        <is>
          <t>35.06.01 Прожекторы светодиодные</t>
        </is>
      </c>
      <c r="T277" s="88" t="n"/>
      <c r="U277" s="84" t="inlineStr">
        <is>
          <t>Регулярная</t>
        </is>
      </c>
      <c r="V277" s="84" t="inlineStr">
        <is>
          <t>Luma</t>
        </is>
      </c>
      <c r="W277" s="89" t="inlineStr"/>
      <c r="X277" s="90" t="n">
        <v>2.33</v>
      </c>
      <c r="Y277" s="91" t="n">
        <v>0.004675</v>
      </c>
      <c r="Z277" s="85">
        <f>IF(OR(E277="",K277=""),"",E277*K277)</f>
        <v/>
      </c>
      <c r="AA277" s="85">
        <f>IF(OR(E277="",X277=""),"",X277*E277)</f>
        <v/>
      </c>
      <c r="AB277" s="92">
        <f>IF(OR(E277="",Y277=""),"",E277*Y277)</f>
        <v/>
      </c>
    </row>
    <row r="278" ht="75" customHeight="1" s="127">
      <c r="A278" s="81" t="inlineStr">
        <is>
          <t>FLL-4001-10-4000</t>
        </is>
      </c>
      <c r="B278" s="82" t="inlineStr">
        <is>
          <t>Прожектор светодиодный СДО-4001 10Вт 4000К IP65 с равномерной засветкой LUMA EKF</t>
        </is>
      </c>
      <c r="C278" s="141" t="inlineStr">
        <is>
          <t>https://cdn.ekfgroup.com/unsafe/fit-in/102x102/center/filters:format(png)/products/E5A6C734D3AAA41517C1B33045B9D696.jpg</t>
        </is>
      </c>
      <c r="D278" s="141" t="n"/>
      <c r="E278" s="83" t="n"/>
      <c r="F278" s="84" t="inlineStr">
        <is>
          <t>шт</t>
        </is>
      </c>
      <c r="G278" s="85" t="n">
        <v>1629.43</v>
      </c>
      <c r="H278" s="85" t="n">
        <v>1335.6</v>
      </c>
      <c r="I278" s="85">
        <f>G278-(36 *G278/100)</f>
        <v/>
      </c>
      <c r="J278" s="85">
        <f>G278-(25 *G278/100)</f>
        <v/>
      </c>
      <c r="K278" s="86">
        <f>IF(G278="","",G278*(1-$G$4))</f>
        <v/>
      </c>
      <c r="L278" s="86">
        <f>IF(H278="","",H278*(1-$G$4))</f>
        <v/>
      </c>
      <c r="M278" s="85" t="inlineStr">
        <is>
          <t>Нет</t>
        </is>
      </c>
      <c r="N278" s="87" t="n">
        <v>1</v>
      </c>
      <c r="O278" s="87" t="n">
        <v>1</v>
      </c>
      <c r="P278" s="87" t="n">
        <v>100</v>
      </c>
      <c r="Q278" s="88" t="inlineStr">
        <is>
          <t>35 Светотехника</t>
        </is>
      </c>
      <c r="R278" s="88" t="inlineStr">
        <is>
          <t>35.06 Наружное освещение</t>
        </is>
      </c>
      <c r="S278" s="88" t="inlineStr">
        <is>
          <t>35.06.01 Прожекторы светодиодные</t>
        </is>
      </c>
      <c r="T278" s="88" t="n"/>
      <c r="U278" s="84" t="inlineStr">
        <is>
          <t>Регулярная</t>
        </is>
      </c>
      <c r="V278" s="84" t="inlineStr">
        <is>
          <t>Luma</t>
        </is>
      </c>
      <c r="W278" s="89" t="inlineStr"/>
      <c r="X278" s="90" t="n">
        <v>0.202</v>
      </c>
      <c r="Y278" s="91" t="n">
        <v>0.00042</v>
      </c>
      <c r="Z278" s="85">
        <f>IF(OR(E278="",K278=""),"",E278*K278)</f>
        <v/>
      </c>
      <c r="AA278" s="85">
        <f>IF(OR(E278="",X278=""),"",X278*E278)</f>
        <v/>
      </c>
      <c r="AB278" s="92">
        <f>IF(OR(E278="",Y278=""),"",E278*Y278)</f>
        <v/>
      </c>
    </row>
    <row r="279" ht="75" customHeight="1" s="127">
      <c r="A279" s="81" t="inlineStr">
        <is>
          <t>FLL-4002-20-4000</t>
        </is>
      </c>
      <c r="B279" s="82" t="inlineStr">
        <is>
          <t>Прожектор светодиодный СДО-4002 20Вт 4000К IP65 с равномерной засветкой LUMA EKF</t>
        </is>
      </c>
      <c r="C279" s="141" t="inlineStr">
        <is>
          <t>https://cdn.ekfgroup.com/unsafe/fit-in/102x102/center/filters:format(png)/products/E9F0479BEEF7336C044150FB6FF1CA28.jpg</t>
        </is>
      </c>
      <c r="D279" s="141" t="n"/>
      <c r="E279" s="83" t="n"/>
      <c r="F279" s="84" t="inlineStr">
        <is>
          <t>шт</t>
        </is>
      </c>
      <c r="G279" s="85" t="n">
        <v>1894.97</v>
      </c>
      <c r="H279" s="85" t="n">
        <v>1553.25</v>
      </c>
      <c r="I279" s="85">
        <f>G279-(36 *G279/100)</f>
        <v/>
      </c>
      <c r="J279" s="85">
        <f>G279-(25 *G279/100)</f>
        <v/>
      </c>
      <c r="K279" s="86">
        <f>IF(G279="","",G279*(1-$G$4))</f>
        <v/>
      </c>
      <c r="L279" s="86">
        <f>IF(H279="","",H279*(1-$G$4))</f>
        <v/>
      </c>
      <c r="M279" s="85" t="inlineStr">
        <is>
          <t>Нет</t>
        </is>
      </c>
      <c r="N279" s="87" t="n">
        <v>1</v>
      </c>
      <c r="O279" s="87" t="n">
        <v>1</v>
      </c>
      <c r="P279" s="87" t="n">
        <v>20</v>
      </c>
      <c r="Q279" s="88" t="inlineStr">
        <is>
          <t>35 Светотехника</t>
        </is>
      </c>
      <c r="R279" s="88" t="inlineStr">
        <is>
          <t>35.06 Наружное освещение</t>
        </is>
      </c>
      <c r="S279" s="88" t="inlineStr">
        <is>
          <t>35.06.01 Прожекторы светодиодные</t>
        </is>
      </c>
      <c r="T279" s="88" t="n"/>
      <c r="U279" s="84" t="inlineStr">
        <is>
          <t>Регулярная</t>
        </is>
      </c>
      <c r="V279" s="84" t="inlineStr">
        <is>
          <t>Luma</t>
        </is>
      </c>
      <c r="W279" s="89" t="inlineStr"/>
      <c r="X279" s="90" t="n">
        <v>0.264</v>
      </c>
      <c r="Y279" s="91" t="n">
        <v>0.000708</v>
      </c>
      <c r="Z279" s="85">
        <f>IF(OR(E279="",K279=""),"",E279*K279)</f>
        <v/>
      </c>
      <c r="AA279" s="85">
        <f>IF(OR(E279="",X279=""),"",X279*E279)</f>
        <v/>
      </c>
      <c r="AB279" s="92">
        <f>IF(OR(E279="",Y279=""),"",E279*Y279)</f>
        <v/>
      </c>
    </row>
    <row r="280" ht="75" customHeight="1" s="127">
      <c r="A280" s="81" t="inlineStr">
        <is>
          <t>FLL-4003-30-4000</t>
        </is>
      </c>
      <c r="B280" s="82" t="inlineStr">
        <is>
          <t>Прожектор светодиодный СДО-4003 30Вт 4000К IP65 с равномерной засветкой LUMA EKF</t>
        </is>
      </c>
      <c r="C280" s="141" t="inlineStr">
        <is>
          <t>https://cdn.ekfgroup.com/unsafe/fit-in/102x102/center/filters:format(png)/products/AF4D9C525E36D10730C07583B09F6AE8.jpg</t>
        </is>
      </c>
      <c r="D280" s="141" t="n"/>
      <c r="E280" s="83" t="n"/>
      <c r="F280" s="84" t="inlineStr">
        <is>
          <t>шт</t>
        </is>
      </c>
      <c r="G280" s="85" t="n">
        <v>2269.13</v>
      </c>
      <c r="H280" s="85" t="n">
        <v>1859.94</v>
      </c>
      <c r="I280" s="85">
        <f>G280-(36 *G280/100)</f>
        <v/>
      </c>
      <c r="J280" s="85">
        <f>G280-(25 *G280/100)</f>
        <v/>
      </c>
      <c r="K280" s="86">
        <f>IF(G280="","",G280*(1-$G$4))</f>
        <v/>
      </c>
      <c r="L280" s="86">
        <f>IF(H280="","",H280*(1-$G$4))</f>
        <v/>
      </c>
      <c r="M280" s="85" t="inlineStr">
        <is>
          <t>Нет</t>
        </is>
      </c>
      <c r="N280" s="87" t="n">
        <v>1</v>
      </c>
      <c r="O280" s="87" t="n">
        <v>1</v>
      </c>
      <c r="P280" s="87" t="n">
        <v>20</v>
      </c>
      <c r="Q280" s="88" t="inlineStr">
        <is>
          <t>35 Светотехника</t>
        </is>
      </c>
      <c r="R280" s="88" t="inlineStr">
        <is>
          <t>35.06 Наружное освещение</t>
        </is>
      </c>
      <c r="S280" s="88" t="inlineStr">
        <is>
          <t>35.06.01 Прожекторы светодиодные</t>
        </is>
      </c>
      <c r="T280" s="88" t="n"/>
      <c r="U280" s="84" t="inlineStr">
        <is>
          <t>Регулярная</t>
        </is>
      </c>
      <c r="V280" s="84" t="inlineStr">
        <is>
          <t>Luma</t>
        </is>
      </c>
      <c r="W280" s="89" t="inlineStr"/>
      <c r="X280" s="90" t="n">
        <v>0.416</v>
      </c>
      <c r="Y280" s="91" t="n">
        <v>0.00117</v>
      </c>
      <c r="Z280" s="85">
        <f>IF(OR(E280="",K280=""),"",E280*K280)</f>
        <v/>
      </c>
      <c r="AA280" s="85">
        <f>IF(OR(E280="",X280=""),"",X280*E280)</f>
        <v/>
      </c>
      <c r="AB280" s="92">
        <f>IF(OR(E280="",Y280=""),"",E280*Y280)</f>
        <v/>
      </c>
    </row>
    <row r="281" ht="75" customHeight="1" s="127">
      <c r="A281" s="81" t="inlineStr">
        <is>
          <t>FLL-4004-50-4000</t>
        </is>
      </c>
      <c r="B281" s="82" t="inlineStr">
        <is>
          <t>Прожектор светодиодный СДО-4004 50Вт 4000К IP65 с равномерной засветкой LUMA EKF</t>
        </is>
      </c>
      <c r="C281" s="141" t="inlineStr">
        <is>
          <t>https://cdn.ekfgroup.com/unsafe/fit-in/102x102/center/filters:format(png)/products/69DA12273C14018CA91B8B9CB65E0177.jpg</t>
        </is>
      </c>
      <c r="D281" s="141" t="n"/>
      <c r="E281" s="83" t="n"/>
      <c r="F281" s="84" t="inlineStr">
        <is>
          <t>шт</t>
        </is>
      </c>
      <c r="G281" s="85" t="n">
        <v>2920.91</v>
      </c>
      <c r="H281" s="85" t="n">
        <v>2394.19</v>
      </c>
      <c r="I281" s="85">
        <f>G281-(36 *G281/100)</f>
        <v/>
      </c>
      <c r="J281" s="85">
        <f>G281-(25 *G281/100)</f>
        <v/>
      </c>
      <c r="K281" s="86">
        <f>IF(G281="","",G281*(1-$G$4))</f>
        <v/>
      </c>
      <c r="L281" s="86">
        <f>IF(H281="","",H281*(1-$G$4))</f>
        <v/>
      </c>
      <c r="M281" s="85" t="inlineStr">
        <is>
          <t>Нет</t>
        </is>
      </c>
      <c r="N281" s="87" t="n">
        <v>1</v>
      </c>
      <c r="O281" s="87" t="n">
        <v>1</v>
      </c>
      <c r="P281" s="87" t="n">
        <v>20</v>
      </c>
      <c r="Q281" s="88" t="inlineStr">
        <is>
          <t>35 Светотехника</t>
        </is>
      </c>
      <c r="R281" s="88" t="inlineStr">
        <is>
          <t>35.06 Наружное освещение</t>
        </is>
      </c>
      <c r="S281" s="88" t="inlineStr">
        <is>
          <t>35.06.01 Прожекторы светодиодные</t>
        </is>
      </c>
      <c r="T281" s="88" t="n"/>
      <c r="U281" s="84" t="inlineStr">
        <is>
          <t>Регулярная</t>
        </is>
      </c>
      <c r="V281" s="84" t="inlineStr">
        <is>
          <t>Luma</t>
        </is>
      </c>
      <c r="W281" s="89" t="inlineStr"/>
      <c r="X281" s="90" t="n">
        <v>0.596</v>
      </c>
      <c r="Y281" s="91" t="n">
        <v>0.001802</v>
      </c>
      <c r="Z281" s="85">
        <f>IF(OR(E281="",K281=""),"",E281*K281)</f>
        <v/>
      </c>
      <c r="AA281" s="85">
        <f>IF(OR(E281="",X281=""),"",X281*E281)</f>
        <v/>
      </c>
      <c r="AB281" s="92">
        <f>IF(OR(E281="",Y281=""),"",E281*Y281)</f>
        <v/>
      </c>
    </row>
    <row r="282" ht="75" customHeight="1" s="127">
      <c r="A282" s="81" t="inlineStr">
        <is>
          <t>FLL-4005-100-4000</t>
        </is>
      </c>
      <c r="B282" s="82" t="inlineStr">
        <is>
          <t>Прожектор светодиодный СДО-4005 100Вт 4000К IP65 с равномерной засветкой LUMA EKF</t>
        </is>
      </c>
      <c r="C282" s="141" t="inlineStr">
        <is>
          <t>https://cdn.ekfgroup.com/unsafe/fit-in/102x102/center/filters:format(png)/products/A2AE08B3AA5F0068C1889E7D58B977F0.jpg</t>
        </is>
      </c>
      <c r="D282" s="141" t="n"/>
      <c r="E282" s="83" t="n"/>
      <c r="F282" s="84" t="inlineStr">
        <is>
          <t>шт</t>
        </is>
      </c>
      <c r="G282" s="85" t="n">
        <v>4429.64</v>
      </c>
      <c r="H282" s="85" t="n">
        <v>3630.85</v>
      </c>
      <c r="I282" s="85">
        <f>G282-(36 *G282/100)</f>
        <v/>
      </c>
      <c r="J282" s="85">
        <f>G282-(25 *G282/100)</f>
        <v/>
      </c>
      <c r="K282" s="86">
        <f>IF(G282="","",G282*(1-$G$4))</f>
        <v/>
      </c>
      <c r="L282" s="86">
        <f>IF(H282="","",H282*(1-$G$4))</f>
        <v/>
      </c>
      <c r="M282" s="85" t="inlineStr">
        <is>
          <t>Нет</t>
        </is>
      </c>
      <c r="N282" s="87" t="n">
        <v>1</v>
      </c>
      <c r="O282" s="87" t="n">
        <v>1</v>
      </c>
      <c r="P282" s="87" t="n">
        <v>10</v>
      </c>
      <c r="Q282" s="88" t="inlineStr">
        <is>
          <t>35 Светотехника</t>
        </is>
      </c>
      <c r="R282" s="88" t="inlineStr">
        <is>
          <t>35.06 Наружное освещение</t>
        </is>
      </c>
      <c r="S282" s="88" t="inlineStr">
        <is>
          <t>35.06.01 Прожекторы светодиодные</t>
        </is>
      </c>
      <c r="T282" s="88" t="n"/>
      <c r="U282" s="84" t="inlineStr">
        <is>
          <t>Регулярная</t>
        </is>
      </c>
      <c r="V282" s="84" t="inlineStr">
        <is>
          <t>Luma</t>
        </is>
      </c>
      <c r="W282" s="89" t="inlineStr"/>
      <c r="X282" s="90" t="n">
        <v>0.896</v>
      </c>
      <c r="Y282" s="91" t="n">
        <v>0.003512</v>
      </c>
      <c r="Z282" s="85">
        <f>IF(OR(E282="",K282=""),"",E282*K282)</f>
        <v/>
      </c>
      <c r="AA282" s="85">
        <f>IF(OR(E282="",X282=""),"",X282*E282)</f>
        <v/>
      </c>
      <c r="AB282" s="92">
        <f>IF(OR(E282="",Y282=""),"",E282*Y282)</f>
        <v/>
      </c>
    </row>
    <row r="283" ht="75" customHeight="1" s="127">
      <c r="A283" s="81" t="inlineStr">
        <is>
          <t>SLL-8001-30-5000</t>
        </is>
      </c>
      <c r="B283" s="82" t="inlineStr">
        <is>
          <t>Светильник светодиодный консольный ДКУ-8001-Д 30Вт 5000К IP65 EKF PROxima</t>
        </is>
      </c>
      <c r="C283" s="141" t="inlineStr">
        <is>
          <t>https://cdn.ekfgroup.com/unsafe/fit-in/102x102/center/filters:format(png)/products/87DEF4BC3BB105F19B8CB61A0EF15CC9.jpg</t>
        </is>
      </c>
      <c r="D283" s="141" t="n"/>
      <c r="E283" s="83" t="n"/>
      <c r="F283" s="84" t="inlineStr">
        <is>
          <t>шт</t>
        </is>
      </c>
      <c r="G283" s="85" t="n">
        <v>2701.49</v>
      </c>
      <c r="H283" s="85" t="n">
        <v>2214.34</v>
      </c>
      <c r="I283" s="85">
        <f>G283-(36 *G283/100)</f>
        <v/>
      </c>
      <c r="J283" s="85">
        <f>G283-(25 *G283/100)</f>
        <v/>
      </c>
      <c r="K283" s="86">
        <f>IF(G283="","",G283*(1-$G$4))</f>
        <v/>
      </c>
      <c r="L283" s="86">
        <f>IF(H283="","",H283*(1-$G$4))</f>
        <v/>
      </c>
      <c r="M283" s="85" t="inlineStr">
        <is>
          <t>Нет</t>
        </is>
      </c>
      <c r="N283" s="87" t="n">
        <v>1</v>
      </c>
      <c r="O283" s="87" t="n">
        <v>1</v>
      </c>
      <c r="P283" s="87" t="n">
        <v>20</v>
      </c>
      <c r="Q283" s="88" t="inlineStr">
        <is>
          <t>35 Светотехника</t>
        </is>
      </c>
      <c r="R283" s="88" t="inlineStr">
        <is>
          <t>35.06 Наружное освещение</t>
        </is>
      </c>
      <c r="S283" s="88" t="inlineStr">
        <is>
          <t>35.06.02 Уличные консольные светильники</t>
        </is>
      </c>
      <c r="T283" s="88" t="n"/>
      <c r="U283" s="84" t="inlineStr">
        <is>
          <t>Временно не производится</t>
        </is>
      </c>
      <c r="V283" s="84" t="inlineStr">
        <is>
          <t>Luma</t>
        </is>
      </c>
      <c r="W283" s="89" t="inlineStr"/>
      <c r="X283" s="90" t="n">
        <v>0.618</v>
      </c>
      <c r="Y283" s="91" t="n">
        <v>0.003356</v>
      </c>
      <c r="Z283" s="85">
        <f>IF(OR(E283="",K283=""),"",E283*K283)</f>
        <v/>
      </c>
      <c r="AA283" s="85">
        <f>IF(OR(E283="",X283=""),"",X283*E283)</f>
        <v/>
      </c>
      <c r="AB283" s="92">
        <f>IF(OR(E283="",Y283=""),"",E283*Y283)</f>
        <v/>
      </c>
    </row>
    <row r="284" ht="75" customHeight="1" s="127">
      <c r="A284" s="81" t="inlineStr">
        <is>
          <t>SLL-8002-50-5000</t>
        </is>
      </c>
      <c r="B284" s="82" t="inlineStr">
        <is>
          <t>Светильник светодиодный консольный ДКУ-8002-Д 50Вт 5000К IP65 EKF PROxima</t>
        </is>
      </c>
      <c r="C284" s="141" t="inlineStr">
        <is>
          <t>https://cdn.ekfgroup.com/unsafe/fit-in/102x102/center/filters:format(png)/products/C6159ED79A7E114F25E300FF587B0E36.jpg</t>
        </is>
      </c>
      <c r="D284" s="141" t="n"/>
      <c r="E284" s="83" t="n"/>
      <c r="F284" s="84" t="inlineStr">
        <is>
          <t>шт</t>
        </is>
      </c>
      <c r="G284" s="85" t="n">
        <v>2794.93</v>
      </c>
      <c r="H284" s="85" t="n">
        <v>2290.93</v>
      </c>
      <c r="I284" s="85">
        <f>G284-(36 *G284/100)</f>
        <v/>
      </c>
      <c r="J284" s="85">
        <f>G284-(25 *G284/100)</f>
        <v/>
      </c>
      <c r="K284" s="86">
        <f>IF(G284="","",G284*(1-$G$4))</f>
        <v/>
      </c>
      <c r="L284" s="86">
        <f>IF(H284="","",H284*(1-$G$4))</f>
        <v/>
      </c>
      <c r="M284" s="85" t="inlineStr">
        <is>
          <t>Нет</t>
        </is>
      </c>
      <c r="N284" s="87" t="n">
        <v>1</v>
      </c>
      <c r="O284" s="87" t="n">
        <v>1</v>
      </c>
      <c r="P284" s="87" t="n">
        <v>15</v>
      </c>
      <c r="Q284" s="88" t="inlineStr">
        <is>
          <t>35 Светотехника</t>
        </is>
      </c>
      <c r="R284" s="88" t="inlineStr">
        <is>
          <t>35.06 Наружное освещение</t>
        </is>
      </c>
      <c r="S284" s="88" t="inlineStr">
        <is>
          <t>35.06.02 Уличные консольные светильники</t>
        </is>
      </c>
      <c r="T284" s="88" t="n"/>
      <c r="U284" s="84" t="inlineStr">
        <is>
          <t>Временно не производится</t>
        </is>
      </c>
      <c r="V284" s="84" t="inlineStr">
        <is>
          <t>Luma</t>
        </is>
      </c>
      <c r="W284" s="89" t="inlineStr"/>
      <c r="X284" s="90" t="n">
        <v>0.8</v>
      </c>
      <c r="Y284" s="91" t="n">
        <v>0.003998</v>
      </c>
      <c r="Z284" s="85">
        <f>IF(OR(E284="",K284=""),"",E284*K284)</f>
        <v/>
      </c>
      <c r="AA284" s="85">
        <f>IF(OR(E284="",X284=""),"",X284*E284)</f>
        <v/>
      </c>
      <c r="AB284" s="92">
        <f>IF(OR(E284="",Y284=""),"",E284*Y284)</f>
        <v/>
      </c>
    </row>
    <row r="285" ht="75" customHeight="1" s="127">
      <c r="A285" s="81" t="inlineStr">
        <is>
          <t>SLL-8003-100-5000</t>
        </is>
      </c>
      <c r="B285" s="82" t="inlineStr">
        <is>
          <t>Светильник светодиодный консольный ДКУ-8003-Д 100Вт 5000К IP65 EKF PROxima</t>
        </is>
      </c>
      <c r="C285" s="141" t="inlineStr">
        <is>
          <t>https://cdn.ekfgroup.com/unsafe/fit-in/102x102/center/filters:format(png)/products/840990E7B955F7D67B788B05FC5B627E.jpg</t>
        </is>
      </c>
      <c r="D285" s="141" t="n"/>
      <c r="E285" s="83" t="n"/>
      <c r="F285" s="84" t="inlineStr">
        <is>
          <t>шт</t>
        </is>
      </c>
      <c r="G285" s="85" t="n">
        <v>5545.61</v>
      </c>
      <c r="H285" s="85" t="n">
        <v>4545.58</v>
      </c>
      <c r="I285" s="85">
        <f>G285-(36 *G285/100)</f>
        <v/>
      </c>
      <c r="J285" s="85">
        <f>G285-(25 *G285/100)</f>
        <v/>
      </c>
      <c r="K285" s="86">
        <f>IF(G285="","",G285*(1-$G$4))</f>
        <v/>
      </c>
      <c r="L285" s="86">
        <f>IF(H285="","",H285*(1-$G$4))</f>
        <v/>
      </c>
      <c r="M285" s="85" t="inlineStr">
        <is>
          <t>Нет</t>
        </is>
      </c>
      <c r="N285" s="87" t="n">
        <v>1</v>
      </c>
      <c r="O285" s="87" t="n">
        <v>1</v>
      </c>
      <c r="P285" s="87" t="n">
        <v>10</v>
      </c>
      <c r="Q285" s="88" t="inlineStr">
        <is>
          <t>35 Светотехника</t>
        </is>
      </c>
      <c r="R285" s="88" t="inlineStr">
        <is>
          <t>35.06 Наружное освещение</t>
        </is>
      </c>
      <c r="S285" s="88" t="inlineStr">
        <is>
          <t>35.06.02 Уличные консольные светильники</t>
        </is>
      </c>
      <c r="T285" s="88" t="n"/>
      <c r="U285" s="84" t="inlineStr">
        <is>
          <t>Временно не производится</t>
        </is>
      </c>
      <c r="V285" s="84" t="inlineStr">
        <is>
          <t>Luma</t>
        </is>
      </c>
      <c r="W285" s="89" t="inlineStr"/>
      <c r="X285" s="90" t="n">
        <v>1.58</v>
      </c>
      <c r="Y285" s="91" t="n">
        <v>0.008031</v>
      </c>
      <c r="Z285" s="85">
        <f>IF(OR(E285="",K285=""),"",E285*K285)</f>
        <v/>
      </c>
      <c r="AA285" s="85">
        <f>IF(OR(E285="",X285=""),"",X285*E285)</f>
        <v/>
      </c>
      <c r="AB285" s="92">
        <f>IF(OR(E285="",Y285=""),"",E285*Y285)</f>
        <v/>
      </c>
    </row>
    <row r="286" ht="75" customHeight="1" s="127">
      <c r="A286" s="81" t="inlineStr">
        <is>
          <t>SLL-8004-150-5000</t>
        </is>
      </c>
      <c r="B286" s="82" t="inlineStr">
        <is>
          <t>Светильник светодиодный консольный ДКУ-8004-Д 150Вт 5000К IP65 EKF PROxima</t>
        </is>
      </c>
      <c r="C286" s="141" t="inlineStr">
        <is>
          <t>https://cdn.ekfgroup.com/unsafe/fit-in/102x102/center/filters:format(png)/products/E0D5AB9A1A139D4D7AF15A63A97440EA.jpg</t>
        </is>
      </c>
      <c r="D286" s="141" t="n"/>
      <c r="E286" s="83" t="n"/>
      <c r="F286" s="84" t="inlineStr">
        <is>
          <t>шт</t>
        </is>
      </c>
      <c r="G286" s="85" t="n">
        <v>8186.38</v>
      </c>
      <c r="H286" s="85" t="n">
        <v>6710.15</v>
      </c>
      <c r="I286" s="85">
        <f>G286-(36 *G286/100)</f>
        <v/>
      </c>
      <c r="J286" s="85">
        <f>G286-(25 *G286/100)</f>
        <v/>
      </c>
      <c r="K286" s="86">
        <f>IF(G286="","",G286*(1-$G$4))</f>
        <v/>
      </c>
      <c r="L286" s="86">
        <f>IF(H286="","",H286*(1-$G$4))</f>
        <v/>
      </c>
      <c r="M286" s="85" t="inlineStr">
        <is>
          <t>Нет</t>
        </is>
      </c>
      <c r="N286" s="87" t="n">
        <v>1</v>
      </c>
      <c r="O286" s="87" t="n">
        <v>1</v>
      </c>
      <c r="P286" s="87" t="n">
        <v>8</v>
      </c>
      <c r="Q286" s="88" t="inlineStr">
        <is>
          <t>35 Светотехника</t>
        </is>
      </c>
      <c r="R286" s="88" t="inlineStr">
        <is>
          <t>35.06 Наружное освещение</t>
        </is>
      </c>
      <c r="S286" s="88" t="inlineStr">
        <is>
          <t>35.06.02 Уличные консольные светильники</t>
        </is>
      </c>
      <c r="T286" s="88" t="n"/>
      <c r="U286" s="84" t="inlineStr">
        <is>
          <t>Временно не производится</t>
        </is>
      </c>
      <c r="V286" s="84" t="inlineStr">
        <is>
          <t>Luma</t>
        </is>
      </c>
      <c r="W286" s="89" t="inlineStr"/>
      <c r="X286" s="90" t="n">
        <v>2.2</v>
      </c>
      <c r="Y286" s="91" t="n">
        <v>0.01118</v>
      </c>
      <c r="Z286" s="85">
        <f>IF(OR(E286="",K286=""),"",E286*K286)</f>
        <v/>
      </c>
      <c r="AA286" s="85">
        <f>IF(OR(E286="",X286=""),"",X286*E286)</f>
        <v/>
      </c>
      <c r="AB286" s="92">
        <f>IF(OR(E286="",Y286=""),"",E286*Y286)</f>
        <v/>
      </c>
    </row>
    <row r="287" ht="75" customHeight="1" s="127">
      <c r="A287" s="81" t="inlineStr">
        <is>
          <t>SLL-9001-30-5000</t>
        </is>
      </c>
      <c r="B287" s="82" t="inlineStr">
        <is>
          <t>Светильник светодиодный консольный ДКУ-9001-Ш 30Вт 5000К IP65 EKF PROxima</t>
        </is>
      </c>
      <c r="C287" s="141" t="inlineStr">
        <is>
          <t>https://cdn.ekfgroup.com/unsafe/fit-in/102x102/center/filters:format(png)/products/D4E3D1F0B77C0161A4C7A75F53AB6CE5.jpg</t>
        </is>
      </c>
      <c r="D287" s="141" t="n"/>
      <c r="E287" s="83" t="n"/>
      <c r="F287" s="84" t="inlineStr">
        <is>
          <t>шт</t>
        </is>
      </c>
      <c r="G287" s="85" t="n">
        <v>3449.1</v>
      </c>
      <c r="H287" s="85" t="n">
        <v>2827.13</v>
      </c>
      <c r="I287" s="85">
        <f>G287-(36 *G287/100)</f>
        <v/>
      </c>
      <c r="J287" s="85">
        <f>G287-(25 *G287/100)</f>
        <v/>
      </c>
      <c r="K287" s="86">
        <f>IF(G287="","",G287*(1-$G$4))</f>
        <v/>
      </c>
      <c r="L287" s="86">
        <f>IF(H287="","",H287*(1-$G$4))</f>
        <v/>
      </c>
      <c r="M287" s="85" t="inlineStr">
        <is>
          <t>Нет</t>
        </is>
      </c>
      <c r="N287" s="87" t="n">
        <v>1</v>
      </c>
      <c r="O287" s="87" t="n">
        <v>1</v>
      </c>
      <c r="P287" s="87" t="n">
        <v>20</v>
      </c>
      <c r="Q287" s="88" t="inlineStr">
        <is>
          <t>35 Светотехника</t>
        </is>
      </c>
      <c r="R287" s="88" t="inlineStr">
        <is>
          <t>35.06 Наружное освещение</t>
        </is>
      </c>
      <c r="S287" s="88" t="inlineStr">
        <is>
          <t>35.06.02 Уличные консольные светильники</t>
        </is>
      </c>
      <c r="T287" s="88" t="n"/>
      <c r="U287" s="84" t="inlineStr">
        <is>
          <t>Регулярная</t>
        </is>
      </c>
      <c r="V287" s="84" t="inlineStr">
        <is>
          <t>Luma</t>
        </is>
      </c>
      <c r="W287" s="89" t="inlineStr"/>
      <c r="X287" s="90" t="n">
        <v>0.663</v>
      </c>
      <c r="Y287" s="91" t="n">
        <v>0.002927</v>
      </c>
      <c r="Z287" s="85">
        <f>IF(OR(E287="",K287=""),"",E287*K287)</f>
        <v/>
      </c>
      <c r="AA287" s="85">
        <f>IF(OR(E287="",X287=""),"",X287*E287)</f>
        <v/>
      </c>
      <c r="AB287" s="92">
        <f>IF(OR(E287="",Y287=""),"",E287*Y287)</f>
        <v/>
      </c>
    </row>
    <row r="288" ht="75" customHeight="1" s="127">
      <c r="A288" s="81" t="inlineStr">
        <is>
          <t>SLL-9002-50-3000</t>
        </is>
      </c>
      <c r="B288" s="82" t="inlineStr">
        <is>
          <t>Светильник светодиодный консольный ДКУ-9002-Ш 50Вт 3000К IP65 EKF</t>
        </is>
      </c>
      <c r="C288" s="141" t="inlineStr">
        <is>
          <t>https://cdn.ekfgroup.com/unsafe/fit-in/102x102/center/filters:format(png)/products/54C6BD2A85348CA4F0FF06AE62634416.jpg</t>
        </is>
      </c>
      <c r="D288" s="141" t="n"/>
      <c r="E288" s="83" t="n"/>
      <c r="F288" s="84" t="inlineStr">
        <is>
          <t>шт</t>
        </is>
      </c>
      <c r="G288" s="85" t="n">
        <v>4013.96</v>
      </c>
      <c r="H288" s="85" t="n">
        <v>3290.13</v>
      </c>
      <c r="I288" s="85">
        <f>G288-(36 *G288/100)</f>
        <v/>
      </c>
      <c r="J288" s="85">
        <f>G288-(25 *G288/100)</f>
        <v/>
      </c>
      <c r="K288" s="86">
        <f>IF(G288="","",G288*(1-$G$4))</f>
        <v/>
      </c>
      <c r="L288" s="86">
        <f>IF(H288="","",H288*(1-$G$4))</f>
        <v/>
      </c>
      <c r="M288" s="85" t="inlineStr">
        <is>
          <t>Нет</t>
        </is>
      </c>
      <c r="N288" s="87" t="n">
        <v>1</v>
      </c>
      <c r="O288" s="87" t="n">
        <v>1</v>
      </c>
      <c r="P288" s="87" t="n">
        <v>10</v>
      </c>
      <c r="Q288" s="88" t="inlineStr">
        <is>
          <t>35 Светотехника</t>
        </is>
      </c>
      <c r="R288" s="88" t="inlineStr">
        <is>
          <t>35.06 Наружное освещение</t>
        </is>
      </c>
      <c r="S288" s="88" t="inlineStr">
        <is>
          <t>35.06.02 Уличные консольные светильники</t>
        </is>
      </c>
      <c r="T288" s="88" t="n"/>
      <c r="U288" s="84" t="inlineStr">
        <is>
          <t>Регулярная</t>
        </is>
      </c>
      <c r="V288" s="84" t="inlineStr">
        <is>
          <t>Luma</t>
        </is>
      </c>
      <c r="W288" s="89" t="inlineStr"/>
      <c r="X288" s="90" t="n">
        <v>0.784</v>
      </c>
      <c r="Y288" s="91" t="n">
        <v>0.003614</v>
      </c>
      <c r="Z288" s="85">
        <f>IF(OR(E288="",K288=""),"",E288*K288)</f>
        <v/>
      </c>
      <c r="AA288" s="85">
        <f>IF(OR(E288="",X288=""),"",X288*E288)</f>
        <v/>
      </c>
      <c r="AB288" s="92">
        <f>IF(OR(E288="",Y288=""),"",E288*Y288)</f>
        <v/>
      </c>
    </row>
    <row r="289" ht="75" customHeight="1" s="127">
      <c r="A289" s="81" t="inlineStr">
        <is>
          <t>SLL-9002-50-5000</t>
        </is>
      </c>
      <c r="B289" s="82" t="inlineStr">
        <is>
          <t>Светильник светодиодный консольный ДКУ-9002-Ш 50Вт 5000К IP65 EKF PROxima</t>
        </is>
      </c>
      <c r="C289" s="141" t="inlineStr">
        <is>
          <t>https://cdn.ekfgroup.com/unsafe/fit-in/102x102/center/filters:format(png)/products/D41666C826D46113D8D5E41444850584.jpg</t>
        </is>
      </c>
      <c r="D289" s="141" t="n"/>
      <c r="E289" s="83" t="n"/>
      <c r="F289" s="84" t="inlineStr">
        <is>
          <t>шт</t>
        </is>
      </c>
      <c r="G289" s="85" t="n">
        <v>4039.11</v>
      </c>
      <c r="H289" s="85" t="n">
        <v>3310.75</v>
      </c>
      <c r="I289" s="85">
        <f>G289-(36 *G289/100)</f>
        <v/>
      </c>
      <c r="J289" s="85">
        <f>G289-(25 *G289/100)</f>
        <v/>
      </c>
      <c r="K289" s="86">
        <f>IF(G289="","",G289*(1-$G$4))</f>
        <v/>
      </c>
      <c r="L289" s="86">
        <f>IF(H289="","",H289*(1-$G$4))</f>
        <v/>
      </c>
      <c r="M289" s="85" t="inlineStr">
        <is>
          <t>Нет</t>
        </is>
      </c>
      <c r="N289" s="87" t="n">
        <v>1</v>
      </c>
      <c r="O289" s="87" t="n">
        <v>1</v>
      </c>
      <c r="P289" s="87" t="n">
        <v>10</v>
      </c>
      <c r="Q289" s="88" t="inlineStr">
        <is>
          <t>35 Светотехника</t>
        </is>
      </c>
      <c r="R289" s="88" t="inlineStr">
        <is>
          <t>35.06 Наружное освещение</t>
        </is>
      </c>
      <c r="S289" s="88" t="inlineStr">
        <is>
          <t>35.06.02 Уличные консольные светильники</t>
        </is>
      </c>
      <c r="T289" s="88" t="n"/>
      <c r="U289" s="84" t="inlineStr">
        <is>
          <t>Регулярная</t>
        </is>
      </c>
      <c r="V289" s="84" t="inlineStr">
        <is>
          <t>Luma</t>
        </is>
      </c>
      <c r="W289" s="89" t="inlineStr"/>
      <c r="X289" s="90" t="n">
        <v>0.8</v>
      </c>
      <c r="Y289" s="91" t="n">
        <v>0.003504</v>
      </c>
      <c r="Z289" s="85">
        <f>IF(OR(E289="",K289=""),"",E289*K289)</f>
        <v/>
      </c>
      <c r="AA289" s="85">
        <f>IF(OR(E289="",X289=""),"",X289*E289)</f>
        <v/>
      </c>
      <c r="AB289" s="92">
        <f>IF(OR(E289="",Y289=""),"",E289*Y289)</f>
        <v/>
      </c>
    </row>
    <row r="290" ht="75" customHeight="1" s="127">
      <c r="A290" s="81" t="inlineStr">
        <is>
          <t>SLL-9003-100-3000</t>
        </is>
      </c>
      <c r="B290" s="82" t="inlineStr">
        <is>
          <t>Светильник светодиодный консольный ДКУ-9003-Ш 100Вт 3000К IP65 EKF</t>
        </is>
      </c>
      <c r="C290" s="141" t="inlineStr">
        <is>
          <t>https://cdn.ekfgroup.com/unsafe/fit-in/102x102/center/filters:format(png)/products/C30827E8A4F170D3FA5A958E252F3CC5.jpg</t>
        </is>
      </c>
      <c r="D290" s="141" t="n"/>
      <c r="E290" s="83" t="n"/>
      <c r="F290" s="84" t="inlineStr">
        <is>
          <t>шт</t>
        </is>
      </c>
      <c r="G290" s="85" t="n">
        <v>6271.82</v>
      </c>
      <c r="H290" s="85" t="n">
        <v>5140.84</v>
      </c>
      <c r="I290" s="85">
        <f>G290-(36 *G290/100)</f>
        <v/>
      </c>
      <c r="J290" s="85">
        <f>G290-(25 *G290/100)</f>
        <v/>
      </c>
      <c r="K290" s="86">
        <f>IF(G290="","",G290*(1-$G$4))</f>
        <v/>
      </c>
      <c r="L290" s="86">
        <f>IF(H290="","",H290*(1-$G$4))</f>
        <v/>
      </c>
      <c r="M290" s="85" t="inlineStr">
        <is>
          <t>Нет</t>
        </is>
      </c>
      <c r="N290" s="87" t="n">
        <v>1</v>
      </c>
      <c r="O290" s="87" t="n">
        <v>1</v>
      </c>
      <c r="P290" s="87" t="n">
        <v>10</v>
      </c>
      <c r="Q290" s="88" t="inlineStr">
        <is>
          <t>35 Светотехника</t>
        </is>
      </c>
      <c r="R290" s="88" t="inlineStr">
        <is>
          <t>35.06 Наружное освещение</t>
        </is>
      </c>
      <c r="S290" s="88" t="inlineStr">
        <is>
          <t>35.06.02 Уличные консольные светильники</t>
        </is>
      </c>
      <c r="T290" s="88" t="n"/>
      <c r="U290" s="84" t="inlineStr">
        <is>
          <t>Регулярная</t>
        </is>
      </c>
      <c r="V290" s="84" t="inlineStr">
        <is>
          <t>Luma</t>
        </is>
      </c>
      <c r="W290" s="89" t="inlineStr"/>
      <c r="X290" s="90" t="n">
        <v>1.362</v>
      </c>
      <c r="Y290" s="91" t="n">
        <v>0.004406</v>
      </c>
      <c r="Z290" s="85">
        <f>IF(OR(E290="",K290=""),"",E290*K290)</f>
        <v/>
      </c>
      <c r="AA290" s="85">
        <f>IF(OR(E290="",X290=""),"",X290*E290)</f>
        <v/>
      </c>
      <c r="AB290" s="92">
        <f>IF(OR(E290="",Y290=""),"",E290*Y290)</f>
        <v/>
      </c>
    </row>
    <row r="291" ht="75" customHeight="1" s="127">
      <c r="A291" s="81" t="inlineStr">
        <is>
          <t>SLL-9003-100-5000</t>
        </is>
      </c>
      <c r="B291" s="82" t="inlineStr">
        <is>
          <t>Светильник светодиодный консольный ДКУ-9003-Ш 100Вт 5000К IP65 EKF PROxima</t>
        </is>
      </c>
      <c r="C291" s="141" t="inlineStr">
        <is>
          <t>https://cdn.ekfgroup.com/unsafe/fit-in/102x102/center/filters:format(png)/products/C30827E8A4F170D3FA5A958E252F3CC5.jpg</t>
        </is>
      </c>
      <c r="D291" s="141" t="n"/>
      <c r="E291" s="83" t="n"/>
      <c r="F291" s="84" t="inlineStr">
        <is>
          <t>шт</t>
        </is>
      </c>
      <c r="G291" s="85" t="n">
        <v>6252.56</v>
      </c>
      <c r="H291" s="85" t="n">
        <v>5125.05</v>
      </c>
      <c r="I291" s="85">
        <f>G291-(36 *G291/100)</f>
        <v/>
      </c>
      <c r="J291" s="85">
        <f>G291-(25 *G291/100)</f>
        <v/>
      </c>
      <c r="K291" s="86">
        <f>IF(G291="","",G291*(1-$G$4))</f>
        <v/>
      </c>
      <c r="L291" s="86">
        <f>IF(H291="","",H291*(1-$G$4))</f>
        <v/>
      </c>
      <c r="M291" s="85" t="inlineStr">
        <is>
          <t>Нет</t>
        </is>
      </c>
      <c r="N291" s="87" t="n">
        <v>1</v>
      </c>
      <c r="O291" s="87" t="n">
        <v>1</v>
      </c>
      <c r="P291" s="87" t="n">
        <v>10</v>
      </c>
      <c r="Q291" s="88" t="inlineStr">
        <is>
          <t>35 Светотехника</t>
        </is>
      </c>
      <c r="R291" s="88" t="inlineStr">
        <is>
          <t>35.06 Наружное освещение</t>
        </is>
      </c>
      <c r="S291" s="88" t="inlineStr">
        <is>
          <t>35.06.02 Уличные консольные светильники</t>
        </is>
      </c>
      <c r="T291" s="88" t="n"/>
      <c r="U291" s="84" t="inlineStr">
        <is>
          <t>Регулярная</t>
        </is>
      </c>
      <c r="V291" s="84" t="inlineStr">
        <is>
          <t>Luma</t>
        </is>
      </c>
      <c r="W291" s="89" t="inlineStr"/>
      <c r="X291" s="90" t="n">
        <v>1.29</v>
      </c>
      <c r="Y291" s="91" t="n">
        <v>0.004683</v>
      </c>
      <c r="Z291" s="85">
        <f>IF(OR(E291="",K291=""),"",E291*K291)</f>
        <v/>
      </c>
      <c r="AA291" s="85">
        <f>IF(OR(E291="",X291=""),"",X291*E291)</f>
        <v/>
      </c>
      <c r="AB291" s="92">
        <f>IF(OR(E291="",Y291=""),"",E291*Y291)</f>
        <v/>
      </c>
    </row>
    <row r="292" ht="75" customHeight="1" s="127">
      <c r="A292" s="81" t="inlineStr">
        <is>
          <t>SLL-9004-150-3000</t>
        </is>
      </c>
      <c r="B292" s="82" t="inlineStr">
        <is>
          <t>Светильник светодиодный консольный ДКУ-9004-Ш 150Вт 3000К IP65 EKF</t>
        </is>
      </c>
      <c r="C292" s="141" t="inlineStr">
        <is>
          <t>https://cdn.ekfgroup.com/unsafe/fit-in/102x102/center/filters:format(png)/products/549A92F18FC874B505BB1E2EBD356F59.jpg</t>
        </is>
      </c>
      <c r="D292" s="141" t="n"/>
      <c r="E292" s="83" t="n"/>
      <c r="F292" s="84" t="inlineStr">
        <is>
          <t>шт</t>
        </is>
      </c>
      <c r="G292" s="85" t="n">
        <v>10536.66</v>
      </c>
      <c r="H292" s="85" t="n">
        <v>8636.610000000001</v>
      </c>
      <c r="I292" s="85">
        <f>G292-(36 *G292/100)</f>
        <v/>
      </c>
      <c r="J292" s="85">
        <f>G292-(25 *G292/100)</f>
        <v/>
      </c>
      <c r="K292" s="86">
        <f>IF(G292="","",G292*(1-$G$4))</f>
        <v/>
      </c>
      <c r="L292" s="86">
        <f>IF(H292="","",H292*(1-$G$4))</f>
        <v/>
      </c>
      <c r="M292" s="85" t="inlineStr">
        <is>
          <t>Нет</t>
        </is>
      </c>
      <c r="N292" s="87" t="n">
        <v>1</v>
      </c>
      <c r="O292" s="87" t="n">
        <v>1</v>
      </c>
      <c r="P292" s="87" t="n">
        <v>5</v>
      </c>
      <c r="Q292" s="88" t="inlineStr">
        <is>
          <t>35 Светотехника</t>
        </is>
      </c>
      <c r="R292" s="88" t="inlineStr">
        <is>
          <t>35.06 Наружное освещение</t>
        </is>
      </c>
      <c r="S292" s="88" t="inlineStr">
        <is>
          <t>35.06.02 Уличные консольные светильники</t>
        </is>
      </c>
      <c r="T292" s="88" t="n"/>
      <c r="U292" s="84" t="inlineStr">
        <is>
          <t>Регулярная</t>
        </is>
      </c>
      <c r="V292" s="84" t="inlineStr">
        <is>
          <t>Luma</t>
        </is>
      </c>
      <c r="W292" s="89" t="inlineStr"/>
      <c r="X292" s="90" t="n">
        <v>2.111</v>
      </c>
      <c r="Y292" s="91" t="n">
        <v>0.007523</v>
      </c>
      <c r="Z292" s="85">
        <f>IF(OR(E292="",K292=""),"",E292*K292)</f>
        <v/>
      </c>
      <c r="AA292" s="85">
        <f>IF(OR(E292="",X292=""),"",X292*E292)</f>
        <v/>
      </c>
      <c r="AB292" s="92">
        <f>IF(OR(E292="",Y292=""),"",E292*Y292)</f>
        <v/>
      </c>
    </row>
    <row r="293" ht="75" customHeight="1" s="127">
      <c r="A293" s="81" t="inlineStr">
        <is>
          <t>SLL-9004-150-5000</t>
        </is>
      </c>
      <c r="B293" s="82" t="inlineStr">
        <is>
          <t>Светильник светодиодный консольный ДКУ-9004-Ш 150Вт 5000К IP65 EKF PROxima</t>
        </is>
      </c>
      <c r="C293" s="141" t="inlineStr">
        <is>
          <t>https://cdn.ekfgroup.com/unsafe/fit-in/102x102/center/filters:format(png)/products/549A92F18FC874B505BB1E2EBD356F59.jpg</t>
        </is>
      </c>
      <c r="D293" s="141" t="n"/>
      <c r="E293" s="83" t="n"/>
      <c r="F293" s="84" t="inlineStr">
        <is>
          <t>шт</t>
        </is>
      </c>
      <c r="G293" s="85" t="n">
        <v>10621.35</v>
      </c>
      <c r="H293" s="85" t="n">
        <v>8706.02</v>
      </c>
      <c r="I293" s="85">
        <f>G293-(36 *G293/100)</f>
        <v/>
      </c>
      <c r="J293" s="85">
        <f>G293-(25 *G293/100)</f>
        <v/>
      </c>
      <c r="K293" s="86">
        <f>IF(G293="","",G293*(1-$G$4))</f>
        <v/>
      </c>
      <c r="L293" s="86">
        <f>IF(H293="","",H293*(1-$G$4))</f>
        <v/>
      </c>
      <c r="M293" s="85" t="inlineStr">
        <is>
          <t>Нет</t>
        </is>
      </c>
      <c r="N293" s="87" t="n">
        <v>1</v>
      </c>
      <c r="O293" s="87" t="n">
        <v>1</v>
      </c>
      <c r="P293" s="87" t="n">
        <v>5</v>
      </c>
      <c r="Q293" s="88" t="inlineStr">
        <is>
          <t>35 Светотехника</t>
        </is>
      </c>
      <c r="R293" s="88" t="inlineStr">
        <is>
          <t>35.06 Наружное освещение</t>
        </is>
      </c>
      <c r="S293" s="88" t="inlineStr">
        <is>
          <t>35.06.02 Уличные консольные светильники</t>
        </is>
      </c>
      <c r="T293" s="88" t="n"/>
      <c r="U293" s="84" t="inlineStr">
        <is>
          <t>Регулярная</t>
        </is>
      </c>
      <c r="V293" s="84" t="inlineStr">
        <is>
          <t>Luma</t>
        </is>
      </c>
      <c r="W293" s="89" t="inlineStr"/>
      <c r="X293" s="90" t="n">
        <v>1.933</v>
      </c>
      <c r="Y293" s="91" t="n">
        <v>0.007733</v>
      </c>
      <c r="Z293" s="85">
        <f>IF(OR(E293="",K293=""),"",E293*K293)</f>
        <v/>
      </c>
      <c r="AA293" s="85">
        <f>IF(OR(E293="",X293=""),"",X293*E293)</f>
        <v/>
      </c>
      <c r="AB293" s="92">
        <f>IF(OR(E293="",Y293=""),"",E293*Y293)</f>
        <v/>
      </c>
    </row>
    <row r="294" ht="75" customHeight="1" s="127">
      <c r="A294" s="81" t="inlineStr">
        <is>
          <t>dd-ms-E27</t>
        </is>
      </c>
      <c r="B294" s="82" t="inlineStr">
        <is>
          <t>ИК датчик движения E27 60Вт 360гр. до 7м IP20 EKF PROxima</t>
        </is>
      </c>
      <c r="C294" s="141" t="inlineStr">
        <is>
          <t>https://cdn.ekfgroup.com/unsafe/fit-in/102x102/center/filters:format(png)/products/37ACB61C5D7A5EF6127AD4374AF8B139.jpg</t>
        </is>
      </c>
      <c r="D294" s="141" t="n"/>
      <c r="E294" s="83" t="n"/>
      <c r="F294" s="84" t="inlineStr">
        <is>
          <t>шт</t>
        </is>
      </c>
      <c r="G294" s="85" t="n">
        <v>1386.15</v>
      </c>
      <c r="H294" s="85" t="n">
        <v>1136.19</v>
      </c>
      <c r="I294" s="85">
        <f>G294-(36 *G294/100)</f>
        <v/>
      </c>
      <c r="J294" s="85">
        <f>G294-(25 *G294/100)</f>
        <v/>
      </c>
      <c r="K294" s="86">
        <f>IF(G294="","",G294*(1-$G$4))</f>
        <v/>
      </c>
      <c r="L294" s="86">
        <f>IF(H294="","",H294*(1-$G$4))</f>
        <v/>
      </c>
      <c r="M294" s="85" t="inlineStr">
        <is>
          <t>Нет</t>
        </is>
      </c>
      <c r="N294" s="87" t="n">
        <v>1</v>
      </c>
      <c r="O294" s="87" t="n">
        <v>1</v>
      </c>
      <c r="P294" s="87" t="n">
        <v>50</v>
      </c>
      <c r="Q294" s="88" t="inlineStr">
        <is>
          <t>35 Светотехника</t>
        </is>
      </c>
      <c r="R294" s="88" t="inlineStr">
        <is>
          <t>35.07 Управление освещением</t>
        </is>
      </c>
      <c r="S294" s="88" t="inlineStr">
        <is>
          <t>35.07.01 Инфракрасные датчики движения</t>
        </is>
      </c>
      <c r="T294" s="88" t="n"/>
      <c r="U294" s="84" t="inlineStr">
        <is>
          <t>Регулярная</t>
        </is>
      </c>
      <c r="V294" s="84" t="inlineStr">
        <is>
          <t>Luma</t>
        </is>
      </c>
      <c r="W294" s="89" t="inlineStr"/>
      <c r="X294" s="90" t="n">
        <v>0.12</v>
      </c>
      <c r="Y294" s="91" t="n">
        <v>0.000432</v>
      </c>
      <c r="Z294" s="85">
        <f>IF(OR(E294="",K294=""),"",E294*K294)</f>
        <v/>
      </c>
      <c r="AA294" s="85">
        <f>IF(OR(E294="",X294=""),"",X294*E294)</f>
        <v/>
      </c>
      <c r="AB294" s="92">
        <f>IF(OR(E294="",Y294=""),"",E294*Y294)</f>
        <v/>
      </c>
    </row>
    <row r="295" ht="75" customHeight="1" s="127">
      <c r="A295" s="81" t="inlineStr">
        <is>
          <t>dd-ms-01-b</t>
        </is>
      </c>
      <c r="B295" s="82" t="inlineStr">
        <is>
          <t>ИК датчик движения MS-01 черный на прожектор 1200Вт 120гр. до 12м IP44 EKF PROxima</t>
        </is>
      </c>
      <c r="C295" s="141" t="inlineStr">
        <is>
          <t>https://cdn.ekfgroup.com/unsafe/fit-in/102x102/center/filters:format(png)/products/D24EA3270771BBDC36E35F487CA1BAC0.jpg</t>
        </is>
      </c>
      <c r="D295" s="141" t="n"/>
      <c r="E295" s="83" t="n"/>
      <c r="F295" s="84" t="inlineStr">
        <is>
          <t>шт</t>
        </is>
      </c>
      <c r="G295" s="85" t="n">
        <v>678.33</v>
      </c>
      <c r="H295" s="85" t="n">
        <v>556.01</v>
      </c>
      <c r="I295" s="85">
        <f>G295-(36 *G295/100)</f>
        <v/>
      </c>
      <c r="J295" s="85">
        <f>G295-(25 *G295/100)</f>
        <v/>
      </c>
      <c r="K295" s="86">
        <f>IF(G295="","",G295*(1-$G$4))</f>
        <v/>
      </c>
      <c r="L295" s="86">
        <f>IF(H295="","",H295*(1-$G$4))</f>
        <v/>
      </c>
      <c r="M295" s="85" t="inlineStr">
        <is>
          <t>Нет</t>
        </is>
      </c>
      <c r="N295" s="87" t="n">
        <v>1</v>
      </c>
      <c r="O295" s="87" t="n">
        <v>1</v>
      </c>
      <c r="P295" s="87" t="n">
        <v>50</v>
      </c>
      <c r="Q295" s="88" t="inlineStr">
        <is>
          <t>35 Светотехника</t>
        </is>
      </c>
      <c r="R295" s="88" t="inlineStr">
        <is>
          <t>35.07 Управление освещением</t>
        </is>
      </c>
      <c r="S295" s="88" t="inlineStr">
        <is>
          <t>35.07.01 Инфракрасные датчики движения</t>
        </is>
      </c>
      <c r="T295" s="88" t="n"/>
      <c r="U295" s="84" t="inlineStr">
        <is>
          <t>Выводимая из ассортимента</t>
        </is>
      </c>
      <c r="V295" s="84" t="inlineStr">
        <is>
          <t>Luma</t>
        </is>
      </c>
      <c r="W295" s="89" t="inlineStr"/>
      <c r="X295" s="90" t="n">
        <v>0.34</v>
      </c>
      <c r="Y295" s="91" t="n">
        <v>0.000935</v>
      </c>
      <c r="Z295" s="85">
        <f>IF(OR(E295="",K295=""),"",E295*K295)</f>
        <v/>
      </c>
      <c r="AA295" s="85">
        <f>IF(OR(E295="",X295=""),"",X295*E295)</f>
        <v/>
      </c>
      <c r="AB295" s="92">
        <f>IF(OR(E295="",Y295=""),"",E295*Y295)</f>
        <v/>
      </c>
    </row>
    <row r="296" ht="75" customHeight="1" s="127">
      <c r="A296" s="81" t="inlineStr">
        <is>
          <t>dd-ms-100</t>
        </is>
      </c>
      <c r="B296" s="82" t="inlineStr">
        <is>
          <t>ИК датчик движения встраив. 1200Вт 360гр. до 6м IP20 MS-100 EKF PROxima</t>
        </is>
      </c>
      <c r="C296" s="141" t="inlineStr">
        <is>
          <t>https://cdn.ekfgroup.com/unsafe/fit-in/102x102/center/filters:format(png)/products/F335BBDF65655CECB7D2ED79578DC99C.jpg</t>
        </is>
      </c>
      <c r="D296" s="141" t="n"/>
      <c r="E296" s="83" t="n"/>
      <c r="F296" s="84" t="inlineStr">
        <is>
          <t>шт</t>
        </is>
      </c>
      <c r="G296" s="85" t="n">
        <v>1293.83</v>
      </c>
      <c r="H296" s="85" t="n">
        <v>1060.52</v>
      </c>
      <c r="I296" s="85">
        <f>G296-(36 *G296/100)</f>
        <v/>
      </c>
      <c r="J296" s="85">
        <f>G296-(25 *G296/100)</f>
        <v/>
      </c>
      <c r="K296" s="86">
        <f>IF(G296="","",G296*(1-$G$4))</f>
        <v/>
      </c>
      <c r="L296" s="86">
        <f>IF(H296="","",H296*(1-$G$4))</f>
        <v/>
      </c>
      <c r="M296" s="85" t="inlineStr">
        <is>
          <t>Нет</t>
        </is>
      </c>
      <c r="N296" s="87" t="n">
        <v>1</v>
      </c>
      <c r="O296" s="87" t="n">
        <v>1</v>
      </c>
      <c r="P296" s="87" t="n">
        <v>50</v>
      </c>
      <c r="Q296" s="88" t="inlineStr">
        <is>
          <t>35 Светотехника</t>
        </is>
      </c>
      <c r="R296" s="88" t="inlineStr">
        <is>
          <t>35.07 Управление освещением</t>
        </is>
      </c>
      <c r="S296" s="88" t="inlineStr">
        <is>
          <t>35.07.01 Инфракрасные датчики движения</t>
        </is>
      </c>
      <c r="T296" s="88" t="n"/>
      <c r="U296" s="84" t="inlineStr">
        <is>
          <t>Регулярная</t>
        </is>
      </c>
      <c r="V296" s="84" t="inlineStr">
        <is>
          <t>Luma</t>
        </is>
      </c>
      <c r="W296" s="89" t="inlineStr"/>
      <c r="X296" s="90" t="n">
        <v>0.099</v>
      </c>
      <c r="Y296" s="91" t="n">
        <v>0.000786</v>
      </c>
      <c r="Z296" s="85">
        <f>IF(OR(E296="",K296=""),"",E296*K296)</f>
        <v/>
      </c>
      <c r="AA296" s="85">
        <f>IF(OR(E296="",X296=""),"",X296*E296)</f>
        <v/>
      </c>
      <c r="AB296" s="92">
        <f>IF(OR(E296="",Y296=""),"",E296*Y296)</f>
        <v/>
      </c>
    </row>
    <row r="297" ht="75" customHeight="1" s="127">
      <c r="A297" s="81" t="inlineStr">
        <is>
          <t>dd-ms-2000</t>
        </is>
      </c>
      <c r="B297" s="82" t="inlineStr">
        <is>
          <t>ИК датчик движения встраив. 500Вт 160гр. до 9м IP20 MS-2000 EKF PROxima</t>
        </is>
      </c>
      <c r="C297" s="141" t="inlineStr">
        <is>
          <t>https://cdn.ekfgroup.com/unsafe/fit-in/102x102/center/filters:format(png)/products/AB00481C371D6E45A843102AE7BBAE4C.jpg</t>
        </is>
      </c>
      <c r="D297" s="141" t="n"/>
      <c r="E297" s="83" t="n"/>
      <c r="F297" s="84" t="inlineStr">
        <is>
          <t>шт</t>
        </is>
      </c>
      <c r="G297" s="85" t="n">
        <v>1321.1</v>
      </c>
      <c r="H297" s="85" t="n">
        <v>1082.87</v>
      </c>
      <c r="I297" s="85">
        <f>G297-(36 *G297/100)</f>
        <v/>
      </c>
      <c r="J297" s="85">
        <f>G297-(25 *G297/100)</f>
        <v/>
      </c>
      <c r="K297" s="86">
        <f>IF(G297="","",G297*(1-$G$4))</f>
        <v/>
      </c>
      <c r="L297" s="86">
        <f>IF(H297="","",H297*(1-$G$4))</f>
        <v/>
      </c>
      <c r="M297" s="85" t="inlineStr">
        <is>
          <t>Нет</t>
        </is>
      </c>
      <c r="N297" s="87" t="n">
        <v>1</v>
      </c>
      <c r="O297" s="87" t="n">
        <v>1</v>
      </c>
      <c r="P297" s="87" t="n">
        <v>100</v>
      </c>
      <c r="Q297" s="88" t="inlineStr">
        <is>
          <t>35 Светотехника</t>
        </is>
      </c>
      <c r="R297" s="88" t="inlineStr">
        <is>
          <t>35.07 Управление освещением</t>
        </is>
      </c>
      <c r="S297" s="88" t="inlineStr">
        <is>
          <t>35.07.01 Инфракрасные датчики движения</t>
        </is>
      </c>
      <c r="T297" s="88" t="n"/>
      <c r="U297" s="84" t="inlineStr">
        <is>
          <t>Регулярная</t>
        </is>
      </c>
      <c r="V297" s="84" t="inlineStr">
        <is>
          <t>Luma</t>
        </is>
      </c>
      <c r="W297" s="89" t="inlineStr"/>
      <c r="X297" s="90" t="n">
        <v>0.08799999999999999</v>
      </c>
      <c r="Y297" s="91" t="n">
        <v>0.000669</v>
      </c>
      <c r="Z297" s="85">
        <f>IF(OR(E297="",K297=""),"",E297*K297)</f>
        <v/>
      </c>
      <c r="AA297" s="85">
        <f>IF(OR(E297="",X297=""),"",X297*E297)</f>
        <v/>
      </c>
      <c r="AB297" s="92">
        <f>IF(OR(E297="",Y297=""),"",E297*Y297)</f>
        <v/>
      </c>
    </row>
    <row r="298" ht="75" customHeight="1" s="127">
      <c r="A298" s="81" t="inlineStr">
        <is>
          <t>dd-ms-200</t>
        </is>
      </c>
      <c r="B298" s="82" t="inlineStr">
        <is>
          <t>ИК датчик движения встраиваемый 800Вт 360гр. до 6м IP20 dd-ms-200 EKF</t>
        </is>
      </c>
      <c r="C298" s="141" t="inlineStr">
        <is>
          <t>https://cdn.ekfgroup.com/unsafe/fit-in/102x102/center/filters:format(png)/products/B93B52AB933BA17429AAAFF6905EE356.jpg</t>
        </is>
      </c>
      <c r="D298" s="141" t="n"/>
      <c r="E298" s="83" t="n"/>
      <c r="F298" s="84" t="inlineStr">
        <is>
          <t>шт</t>
        </is>
      </c>
      <c r="G298" s="85" t="n">
        <v>1320.51</v>
      </c>
      <c r="H298" s="85" t="n">
        <v>1082.39</v>
      </c>
      <c r="I298" s="85">
        <f>G298-(36 *G298/100)</f>
        <v/>
      </c>
      <c r="J298" s="85">
        <f>G298-(25 *G298/100)</f>
        <v/>
      </c>
      <c r="K298" s="86">
        <f>IF(G298="","",G298*(1-$G$4))</f>
        <v/>
      </c>
      <c r="L298" s="86">
        <f>IF(H298="","",H298*(1-$G$4))</f>
        <v/>
      </c>
      <c r="M298" s="85" t="inlineStr">
        <is>
          <t>Нет</t>
        </is>
      </c>
      <c r="N298" s="87" t="n">
        <v>1</v>
      </c>
      <c r="O298" s="87" t="n">
        <v>1</v>
      </c>
      <c r="P298" s="87" t="n">
        <v>100</v>
      </c>
      <c r="Q298" s="88" t="inlineStr">
        <is>
          <t>35 Светотехника</t>
        </is>
      </c>
      <c r="R298" s="88" t="inlineStr">
        <is>
          <t>35.07 Управление освещением</t>
        </is>
      </c>
      <c r="S298" s="88" t="inlineStr">
        <is>
          <t>35.07.01 Инфракрасные датчики движения</t>
        </is>
      </c>
      <c r="T298" s="88" t="n"/>
      <c r="U298" s="84" t="inlineStr">
        <is>
          <t>Регулярная</t>
        </is>
      </c>
      <c r="V298" s="84" t="inlineStr">
        <is>
          <t>Luma</t>
        </is>
      </c>
      <c r="W298" s="89" t="inlineStr"/>
      <c r="X298" s="90" t="n">
        <v>0.067</v>
      </c>
      <c r="Y298" s="91" t="n">
        <v>0.000388</v>
      </c>
      <c r="Z298" s="85">
        <f>IF(OR(E298="",K298=""),"",E298*K298)</f>
        <v/>
      </c>
      <c r="AA298" s="85">
        <f>IF(OR(E298="",X298=""),"",X298*E298)</f>
        <v/>
      </c>
      <c r="AB298" s="92">
        <f>IF(OR(E298="",Y298=""),"",E298*Y298)</f>
        <v/>
      </c>
    </row>
    <row r="299" ht="75" customHeight="1" s="127">
      <c r="A299" s="81" t="inlineStr">
        <is>
          <t>dd-ms-118B</t>
        </is>
      </c>
      <c r="B299" s="82" t="inlineStr">
        <is>
          <t>ИК датчик движения наст. 1200Вт 180гр. до 12м IP44 MS-118B EKF PROxima</t>
        </is>
      </c>
      <c r="C299" s="141" t="inlineStr">
        <is>
          <t>https://cdn.ekfgroup.com/unsafe/fit-in/102x102/center/filters:format(png)/products/863306769317B73EEB06F8E6A83B3F3A.jpg</t>
        </is>
      </c>
      <c r="D299" s="141" t="n"/>
      <c r="E299" s="83" t="n"/>
      <c r="F299" s="84" t="inlineStr">
        <is>
          <t>шт</t>
        </is>
      </c>
      <c r="G299" s="85" t="n">
        <v>1307.17</v>
      </c>
      <c r="H299" s="85" t="n">
        <v>1071.45</v>
      </c>
      <c r="I299" s="85">
        <f>G299-(36 *G299/100)</f>
        <v/>
      </c>
      <c r="J299" s="85">
        <f>G299-(25 *G299/100)</f>
        <v/>
      </c>
      <c r="K299" s="86">
        <f>IF(G299="","",G299*(1-$G$4))</f>
        <v/>
      </c>
      <c r="L299" s="86">
        <f>IF(H299="","",H299*(1-$G$4))</f>
        <v/>
      </c>
      <c r="M299" s="85" t="inlineStr">
        <is>
          <t>Нет</t>
        </is>
      </c>
      <c r="N299" s="87" t="n">
        <v>1</v>
      </c>
      <c r="O299" s="87" t="n">
        <v>1</v>
      </c>
      <c r="P299" s="87" t="n">
        <v>50</v>
      </c>
      <c r="Q299" s="88" t="inlineStr">
        <is>
          <t>35 Светотехника</t>
        </is>
      </c>
      <c r="R299" s="88" t="inlineStr">
        <is>
          <t>35.07 Управление освещением</t>
        </is>
      </c>
      <c r="S299" s="88" t="inlineStr">
        <is>
          <t>35.07.01 Инфракрасные датчики движения</t>
        </is>
      </c>
      <c r="T299" s="88" t="n"/>
      <c r="U299" s="84" t="inlineStr">
        <is>
          <t>Регулярная</t>
        </is>
      </c>
      <c r="V299" s="84" t="inlineStr">
        <is>
          <t>Luma</t>
        </is>
      </c>
      <c r="W299" s="89" t="inlineStr"/>
      <c r="X299" s="90" t="n">
        <v>0.245</v>
      </c>
      <c r="Y299" s="91" t="n">
        <v>0.001208</v>
      </c>
      <c r="Z299" s="85">
        <f>IF(OR(E299="",K299=""),"",E299*K299)</f>
        <v/>
      </c>
      <c r="AA299" s="85">
        <f>IF(OR(E299="",X299=""),"",X299*E299)</f>
        <v/>
      </c>
      <c r="AB299" s="92">
        <f>IF(OR(E299="",Y299=""),"",E299*Y299)</f>
        <v/>
      </c>
    </row>
    <row r="300" ht="75" customHeight="1" s="127">
      <c r="A300" s="81" t="inlineStr">
        <is>
          <t>dd-ms-16Cb</t>
        </is>
      </c>
      <c r="B300" s="82" t="inlineStr">
        <is>
          <t>ИК датчик движения наст. 1200Вт 180гр. до 12м IP44 MS-16Cb черный EKF PROxima</t>
        </is>
      </c>
      <c r="C300" s="141" t="inlineStr">
        <is>
          <t>https://cdn.ekfgroup.com/unsafe/fit-in/102x102/center/filters:format(png)/products/F9EAC7AC645A1F46ED4891B86EAD0504.jpg</t>
        </is>
      </c>
      <c r="D300" s="141" t="n"/>
      <c r="E300" s="83" t="n"/>
      <c r="F300" s="84" t="inlineStr">
        <is>
          <t>шт</t>
        </is>
      </c>
      <c r="G300" s="85" t="n">
        <v>1174.65</v>
      </c>
      <c r="H300" s="85" t="n">
        <v>962.83</v>
      </c>
      <c r="I300" s="85">
        <f>G300-(36 *G300/100)</f>
        <v/>
      </c>
      <c r="J300" s="85">
        <f>G300-(25 *G300/100)</f>
        <v/>
      </c>
      <c r="K300" s="86">
        <f>IF(G300="","",G300*(1-$G$4))</f>
        <v/>
      </c>
      <c r="L300" s="86">
        <f>IF(H300="","",H300*(1-$G$4))</f>
        <v/>
      </c>
      <c r="M300" s="85" t="inlineStr">
        <is>
          <t>Нет</t>
        </is>
      </c>
      <c r="N300" s="87" t="n">
        <v>1</v>
      </c>
      <c r="O300" s="87" t="n">
        <v>1</v>
      </c>
      <c r="P300" s="87" t="n">
        <v>50</v>
      </c>
      <c r="Q300" s="88" t="inlineStr">
        <is>
          <t>35 Светотехника</t>
        </is>
      </c>
      <c r="R300" s="88" t="inlineStr">
        <is>
          <t>35.07 Управление освещением</t>
        </is>
      </c>
      <c r="S300" s="88" t="inlineStr">
        <is>
          <t>35.07.01 Инфракрасные датчики движения</t>
        </is>
      </c>
      <c r="T300" s="88" t="n"/>
      <c r="U300" s="84" t="inlineStr">
        <is>
          <t>Регулярная</t>
        </is>
      </c>
      <c r="V300" s="84" t="inlineStr">
        <is>
          <t>Luma</t>
        </is>
      </c>
      <c r="W300" s="89" t="inlineStr"/>
      <c r="X300" s="90" t="n">
        <v>0.3</v>
      </c>
      <c r="Y300" s="91" t="n">
        <v>0.00147059</v>
      </c>
      <c r="Z300" s="85">
        <f>IF(OR(E300="",K300=""),"",E300*K300)</f>
        <v/>
      </c>
      <c r="AA300" s="85">
        <f>IF(OR(E300="",X300=""),"",X300*E300)</f>
        <v/>
      </c>
      <c r="AB300" s="92">
        <f>IF(OR(E300="",Y300=""),"",E300*Y300)</f>
        <v/>
      </c>
    </row>
    <row r="301" ht="75" customHeight="1" s="127">
      <c r="A301" s="81" t="inlineStr">
        <is>
          <t>dd-ms-16C</t>
        </is>
      </c>
      <c r="B301" s="82" t="inlineStr">
        <is>
          <t>ИК датчик движения наст. 1200Вт 180гр. до 12м IP44 MS-16C EKF PROxima</t>
        </is>
      </c>
      <c r="C301" s="141" t="inlineStr">
        <is>
          <t>https://cdn.ekfgroup.com/unsafe/fit-in/102x102/center/filters:format(png)/products/85B1FF5C1478E109C262390B945542FD.jpg</t>
        </is>
      </c>
      <c r="D301" s="141" t="n"/>
      <c r="E301" s="83" t="n"/>
      <c r="F301" s="84" t="inlineStr">
        <is>
          <t>шт</t>
        </is>
      </c>
      <c r="G301" s="85" t="n">
        <v>1174.65</v>
      </c>
      <c r="H301" s="85" t="n">
        <v>962.83</v>
      </c>
      <c r="I301" s="85">
        <f>G301-(36 *G301/100)</f>
        <v/>
      </c>
      <c r="J301" s="85">
        <f>G301-(25 *G301/100)</f>
        <v/>
      </c>
      <c r="K301" s="86">
        <f>IF(G301="","",G301*(1-$G$4))</f>
        <v/>
      </c>
      <c r="L301" s="86">
        <f>IF(H301="","",H301*(1-$G$4))</f>
        <v/>
      </c>
      <c r="M301" s="85" t="inlineStr">
        <is>
          <t>Нет</t>
        </is>
      </c>
      <c r="N301" s="87" t="n">
        <v>1</v>
      </c>
      <c r="O301" s="87" t="n">
        <v>1</v>
      </c>
      <c r="P301" s="87" t="n">
        <v>50</v>
      </c>
      <c r="Q301" s="88" t="inlineStr">
        <is>
          <t>35 Светотехника</t>
        </is>
      </c>
      <c r="R301" s="88" t="inlineStr">
        <is>
          <t>35.07 Управление освещением</t>
        </is>
      </c>
      <c r="S301" s="88" t="inlineStr">
        <is>
          <t>35.07.01 Инфракрасные датчики движения</t>
        </is>
      </c>
      <c r="T301" s="88" t="n"/>
      <c r="U301" s="84" t="inlineStr">
        <is>
          <t>Регулярная</t>
        </is>
      </c>
      <c r="V301" s="84" t="inlineStr">
        <is>
          <t>Luma</t>
        </is>
      </c>
      <c r="W301" s="89" t="inlineStr"/>
      <c r="X301" s="90" t="n">
        <v>0.18</v>
      </c>
      <c r="Y301" s="91" t="n">
        <v>0.001069</v>
      </c>
      <c r="Z301" s="85">
        <f>IF(OR(E301="",K301=""),"",E301*K301)</f>
        <v/>
      </c>
      <c r="AA301" s="85">
        <f>IF(OR(E301="",X301=""),"",X301*E301)</f>
        <v/>
      </c>
      <c r="AB301" s="92">
        <f>IF(OR(E301="",Y301=""),"",E301*Y301)</f>
        <v/>
      </c>
    </row>
    <row r="302" ht="75" customHeight="1" s="127">
      <c r="A302" s="81" t="inlineStr">
        <is>
          <t>dd-ms-39b</t>
        </is>
      </c>
      <c r="B302" s="82" t="inlineStr">
        <is>
          <t>ИК датчик движения наст. 1200Вт 180гр. до 12м IP44 MS-39b черный EKF PROxima</t>
        </is>
      </c>
      <c r="C302" s="141" t="inlineStr">
        <is>
          <t>https://cdn.ekfgroup.com/unsafe/fit-in/102x102/center/filters:format(png)/products/9DDF5637A83408F70312E31868E10657.jpg</t>
        </is>
      </c>
      <c r="D302" s="141" t="n"/>
      <c r="E302" s="83" t="n"/>
      <c r="F302" s="84" t="inlineStr">
        <is>
          <t>шт</t>
        </is>
      </c>
      <c r="G302" s="85" t="n">
        <v>1121.01</v>
      </c>
      <c r="H302" s="85" t="n">
        <v>918.86</v>
      </c>
      <c r="I302" s="85">
        <f>G302-(36 *G302/100)</f>
        <v/>
      </c>
      <c r="J302" s="85">
        <f>G302-(25 *G302/100)</f>
        <v/>
      </c>
      <c r="K302" s="86">
        <f>IF(G302="","",G302*(1-$G$4))</f>
        <v/>
      </c>
      <c r="L302" s="86">
        <f>IF(H302="","",H302*(1-$G$4))</f>
        <v/>
      </c>
      <c r="M302" s="85" t="inlineStr">
        <is>
          <t>Нет</t>
        </is>
      </c>
      <c r="N302" s="87" t="n">
        <v>1</v>
      </c>
      <c r="O302" s="87" t="n">
        <v>1</v>
      </c>
      <c r="P302" s="87" t="n">
        <v>50</v>
      </c>
      <c r="Q302" s="88" t="inlineStr">
        <is>
          <t>35 Светотехника</t>
        </is>
      </c>
      <c r="R302" s="88" t="inlineStr">
        <is>
          <t>35.07 Управление освещением</t>
        </is>
      </c>
      <c r="S302" s="88" t="inlineStr">
        <is>
          <t>35.07.01 Инфракрасные датчики движения</t>
        </is>
      </c>
      <c r="T302" s="88" t="n"/>
      <c r="U302" s="84" t="inlineStr">
        <is>
          <t>Регулярная</t>
        </is>
      </c>
      <c r="V302" s="84" t="inlineStr">
        <is>
          <t>Luma</t>
        </is>
      </c>
      <c r="W302" s="89" t="inlineStr"/>
      <c r="X302" s="90" t="n">
        <v>0.222</v>
      </c>
      <c r="Y302" s="91" t="n">
        <v>0.000702</v>
      </c>
      <c r="Z302" s="85">
        <f>IF(OR(E302="",K302=""),"",E302*K302)</f>
        <v/>
      </c>
      <c r="AA302" s="85">
        <f>IF(OR(E302="",X302=""),"",X302*E302)</f>
        <v/>
      </c>
      <c r="AB302" s="92">
        <f>IF(OR(E302="",Y302=""),"",E302*Y302)</f>
        <v/>
      </c>
    </row>
    <row r="303" ht="75" customHeight="1" s="127">
      <c r="A303" s="81" t="inlineStr">
        <is>
          <t>dd-ms-39</t>
        </is>
      </c>
      <c r="B303" s="82" t="inlineStr">
        <is>
          <t>ИК датчик движения наст. 1200Вт 180гр. до 12м IP44 MS-39 EKF PROxima</t>
        </is>
      </c>
      <c r="C303" s="141" t="inlineStr">
        <is>
          <t>https://cdn.ekfgroup.com/unsafe/fit-in/102x102/center/filters:format(png)/products/3ED804F859B78CBBE5E63931C383C810.jpg</t>
        </is>
      </c>
      <c r="D303" s="141" t="n"/>
      <c r="E303" s="83" t="n"/>
      <c r="F303" s="84" t="inlineStr">
        <is>
          <t>шт</t>
        </is>
      </c>
      <c r="G303" s="85" t="n">
        <v>1121.01</v>
      </c>
      <c r="H303" s="85" t="n">
        <v>918.86</v>
      </c>
      <c r="I303" s="85">
        <f>G303-(36 *G303/100)</f>
        <v/>
      </c>
      <c r="J303" s="85">
        <f>G303-(25 *G303/100)</f>
        <v/>
      </c>
      <c r="K303" s="86">
        <f>IF(G303="","",G303*(1-$G$4))</f>
        <v/>
      </c>
      <c r="L303" s="86">
        <f>IF(H303="","",H303*(1-$G$4))</f>
        <v/>
      </c>
      <c r="M303" s="85" t="inlineStr">
        <is>
          <t>Нет</t>
        </is>
      </c>
      <c r="N303" s="87" t="n">
        <v>1</v>
      </c>
      <c r="O303" s="87" t="n">
        <v>1</v>
      </c>
      <c r="P303" s="87" t="n">
        <v>50</v>
      </c>
      <c r="Q303" s="88" t="inlineStr">
        <is>
          <t>35 Светотехника</t>
        </is>
      </c>
      <c r="R303" s="88" t="inlineStr">
        <is>
          <t>35.07 Управление освещением</t>
        </is>
      </c>
      <c r="S303" s="88" t="inlineStr">
        <is>
          <t>35.07.01 Инфракрасные датчики движения</t>
        </is>
      </c>
      <c r="T303" s="88" t="n"/>
      <c r="U303" s="84" t="inlineStr">
        <is>
          <t>Регулярная</t>
        </is>
      </c>
      <c r="V303" s="84" t="inlineStr">
        <is>
          <t>Luma</t>
        </is>
      </c>
      <c r="W303" s="89" t="inlineStr"/>
      <c r="X303" s="90" t="n">
        <v>0.141</v>
      </c>
      <c r="Y303" s="91" t="n">
        <v>0.000974</v>
      </c>
      <c r="Z303" s="85">
        <f>IF(OR(E303="",K303=""),"",E303*K303)</f>
        <v/>
      </c>
      <c r="AA303" s="85">
        <f>IF(OR(E303="",X303=""),"",X303*E303)</f>
        <v/>
      </c>
      <c r="AB303" s="92">
        <f>IF(OR(E303="",Y303=""),"",E303*Y303)</f>
        <v/>
      </c>
    </row>
    <row r="304" ht="75" customHeight="1" s="127">
      <c r="A304" s="81" t="inlineStr">
        <is>
          <t>dd-ms-40</t>
        </is>
      </c>
      <c r="B304" s="82" t="inlineStr">
        <is>
          <t>ИК датчик движения наст. 1200Вт 180гр. до 12м IP44 MS-40 EKF PROxima</t>
        </is>
      </c>
      <c r="C304" s="141" t="inlineStr">
        <is>
          <t>https://cdn.ekfgroup.com/unsafe/fit-in/102x102/center/filters:format(png)/products/FBF0A24EDC465024076C9CC55281675B.jpg</t>
        </is>
      </c>
      <c r="D304" s="141" t="n"/>
      <c r="E304" s="83" t="n"/>
      <c r="F304" s="84" t="inlineStr">
        <is>
          <t>шт</t>
        </is>
      </c>
      <c r="G304" s="85" t="n">
        <v>1613.96</v>
      </c>
      <c r="H304" s="85" t="n">
        <v>1322.92</v>
      </c>
      <c r="I304" s="85">
        <f>G304-(36 *G304/100)</f>
        <v/>
      </c>
      <c r="J304" s="85">
        <f>G304-(25 *G304/100)</f>
        <v/>
      </c>
      <c r="K304" s="86">
        <f>IF(G304="","",G304*(1-$G$4))</f>
        <v/>
      </c>
      <c r="L304" s="86">
        <f>IF(H304="","",H304*(1-$G$4))</f>
        <v/>
      </c>
      <c r="M304" s="85" t="inlineStr">
        <is>
          <t>Нет</t>
        </is>
      </c>
      <c r="N304" s="87" t="n">
        <v>1</v>
      </c>
      <c r="O304" s="87" t="n">
        <v>1</v>
      </c>
      <c r="P304" s="87" t="n">
        <v>50</v>
      </c>
      <c r="Q304" s="88" t="inlineStr">
        <is>
          <t>35 Светотехника</t>
        </is>
      </c>
      <c r="R304" s="88" t="inlineStr">
        <is>
          <t>35.07 Управление освещением</t>
        </is>
      </c>
      <c r="S304" s="88" t="inlineStr">
        <is>
          <t>35.07.01 Инфракрасные датчики движения</t>
        </is>
      </c>
      <c r="T304" s="88" t="n"/>
      <c r="U304" s="84" t="inlineStr">
        <is>
          <t>Регулярная</t>
        </is>
      </c>
      <c r="V304" s="84" t="inlineStr">
        <is>
          <t>Luma</t>
        </is>
      </c>
      <c r="W304" s="89" t="inlineStr"/>
      <c r="X304" s="90" t="n">
        <v>0.172</v>
      </c>
      <c r="Y304" s="91" t="n">
        <v>0.000842</v>
      </c>
      <c r="Z304" s="85">
        <f>IF(OR(E304="",K304=""),"",E304*K304)</f>
        <v/>
      </c>
      <c r="AA304" s="85">
        <f>IF(OR(E304="",X304=""),"",X304*E304)</f>
        <v/>
      </c>
      <c r="AB304" s="92">
        <f>IF(OR(E304="",Y304=""),"",E304*Y304)</f>
        <v/>
      </c>
    </row>
    <row r="305" ht="75" customHeight="1" s="127">
      <c r="A305" s="81" t="inlineStr">
        <is>
          <t>dd-ms-38</t>
        </is>
      </c>
      <c r="B305" s="82" t="inlineStr">
        <is>
          <t>ИК датчик движения наст. 800Вт 180 град до 12м IP44 MS-38 EKF PROxima</t>
        </is>
      </c>
      <c r="C305" s="141" t="inlineStr">
        <is>
          <t>https://cdn.ekfgroup.com/unsafe/fit-in/102x102/center/filters:format(png)/products/30FF0527C513DD05DD64988A3828D39B.jpg</t>
        </is>
      </c>
      <c r="D305" s="141" t="n"/>
      <c r="E305" s="83" t="n"/>
      <c r="F305" s="84" t="inlineStr">
        <is>
          <t>шт</t>
        </is>
      </c>
      <c r="G305" s="85" t="n">
        <v>1139.63</v>
      </c>
      <c r="H305" s="85" t="n">
        <v>934.12</v>
      </c>
      <c r="I305" s="85">
        <f>G305-(36 *G305/100)</f>
        <v/>
      </c>
      <c r="J305" s="85">
        <f>G305-(25 *G305/100)</f>
        <v/>
      </c>
      <c r="K305" s="86">
        <f>IF(G305="","",G305*(1-$G$4))</f>
        <v/>
      </c>
      <c r="L305" s="86">
        <f>IF(H305="","",H305*(1-$G$4))</f>
        <v/>
      </c>
      <c r="M305" s="85" t="inlineStr">
        <is>
          <t>Нет</t>
        </is>
      </c>
      <c r="N305" s="87" t="n">
        <v>1</v>
      </c>
      <c r="O305" s="87" t="n">
        <v>1</v>
      </c>
      <c r="P305" s="87" t="n">
        <v>100</v>
      </c>
      <c r="Q305" s="88" t="inlineStr">
        <is>
          <t>35 Светотехника</t>
        </is>
      </c>
      <c r="R305" s="88" t="inlineStr">
        <is>
          <t>35.07 Управление освещением</t>
        </is>
      </c>
      <c r="S305" s="88" t="inlineStr">
        <is>
          <t>35.07.01 Инфракрасные датчики движения</t>
        </is>
      </c>
      <c r="T305" s="88" t="n"/>
      <c r="U305" s="84" t="inlineStr">
        <is>
          <t>Регулярная</t>
        </is>
      </c>
      <c r="V305" s="84" t="inlineStr">
        <is>
          <t>Luma</t>
        </is>
      </c>
      <c r="W305" s="89" t="inlineStr"/>
      <c r="X305" s="90" t="n">
        <v>0.116</v>
      </c>
      <c r="Y305" s="91" t="n">
        <v>0.000481</v>
      </c>
      <c r="Z305" s="85">
        <f>IF(OR(E305="",K305=""),"",E305*K305)</f>
        <v/>
      </c>
      <c r="AA305" s="85">
        <f>IF(OR(E305="",X305=""),"",X305*E305)</f>
        <v/>
      </c>
      <c r="AB305" s="92">
        <f>IF(OR(E305="",Y305=""),"",E305*Y305)</f>
        <v/>
      </c>
    </row>
    <row r="306" ht="75" customHeight="1" s="127">
      <c r="A306" s="81" t="inlineStr">
        <is>
          <t>dd-ms-20B</t>
        </is>
      </c>
      <c r="B306" s="82" t="inlineStr">
        <is>
          <t>ИК датчик движения потолочный 1200Вт 360гр. до 6м IP20 MS-20B EKF PROxima</t>
        </is>
      </c>
      <c r="C306" s="141" t="inlineStr">
        <is>
          <t>https://cdn.ekfgroup.com/unsafe/fit-in/102x102/center/filters:format(png)/products/E7ED10BAAEFF8FF91536E054E4969982.jpg</t>
        </is>
      </c>
      <c r="D306" s="141" t="n"/>
      <c r="E306" s="83" t="n"/>
      <c r="F306" s="84" t="inlineStr">
        <is>
          <t>шт</t>
        </is>
      </c>
      <c r="G306" s="85" t="n">
        <v>1307.17</v>
      </c>
      <c r="H306" s="85" t="n">
        <v>1071.45</v>
      </c>
      <c r="I306" s="85">
        <f>G306-(36 *G306/100)</f>
        <v/>
      </c>
      <c r="J306" s="85">
        <f>G306-(25 *G306/100)</f>
        <v/>
      </c>
      <c r="K306" s="86">
        <f>IF(G306="","",G306*(1-$G$4))</f>
        <v/>
      </c>
      <c r="L306" s="86">
        <f>IF(H306="","",H306*(1-$G$4))</f>
        <v/>
      </c>
      <c r="M306" s="85" t="inlineStr">
        <is>
          <t>Нет</t>
        </is>
      </c>
      <c r="N306" s="87" t="n">
        <v>1</v>
      </c>
      <c r="O306" s="87" t="n">
        <v>1</v>
      </c>
      <c r="P306" s="87" t="n">
        <v>50</v>
      </c>
      <c r="Q306" s="88" t="inlineStr">
        <is>
          <t>35 Светотехника</t>
        </is>
      </c>
      <c r="R306" s="88" t="inlineStr">
        <is>
          <t>35.07 Управление освещением</t>
        </is>
      </c>
      <c r="S306" s="88" t="inlineStr">
        <is>
          <t>35.07.01 Инфракрасные датчики движения</t>
        </is>
      </c>
      <c r="T306" s="88" t="n"/>
      <c r="U306" s="84" t="inlineStr">
        <is>
          <t>Регулярная</t>
        </is>
      </c>
      <c r="V306" s="84" t="inlineStr">
        <is>
          <t>Luma</t>
        </is>
      </c>
      <c r="W306" s="89" t="inlineStr"/>
      <c r="X306" s="90" t="n">
        <v>0.18</v>
      </c>
      <c r="Y306" s="91" t="n">
        <v>0.001342</v>
      </c>
      <c r="Z306" s="85">
        <f>IF(OR(E306="",K306=""),"",E306*K306)</f>
        <v/>
      </c>
      <c r="AA306" s="85">
        <f>IF(OR(E306="",X306=""),"",X306*E306)</f>
        <v/>
      </c>
      <c r="AB306" s="92">
        <f>IF(OR(E306="",Y306=""),"",E306*Y306)</f>
        <v/>
      </c>
    </row>
    <row r="307" ht="75" customHeight="1" s="127">
      <c r="A307" s="81" t="inlineStr">
        <is>
          <t>dd-ms-28A</t>
        </is>
      </c>
      <c r="B307" s="82" t="inlineStr">
        <is>
          <t>ИК датчик движения потолочный 1200Вт 360гр. до 6м IP20 MS-28A EKF PROxima</t>
        </is>
      </c>
      <c r="C307" s="141" t="inlineStr">
        <is>
          <t>https://cdn.ekfgroup.com/unsafe/fit-in/102x102/center/filters:format(png)/products/1A7441097A7CB53385A1228564131CB5.jpg</t>
        </is>
      </c>
      <c r="D307" s="141" t="n"/>
      <c r="E307" s="83" t="n"/>
      <c r="F307" s="84" t="inlineStr">
        <is>
          <t>шт</t>
        </is>
      </c>
      <c r="G307" s="85" t="n">
        <v>1187.39</v>
      </c>
      <c r="H307" s="85" t="n">
        <v>973.27</v>
      </c>
      <c r="I307" s="85">
        <f>G307-(36 *G307/100)</f>
        <v/>
      </c>
      <c r="J307" s="85">
        <f>G307-(25 *G307/100)</f>
        <v/>
      </c>
      <c r="K307" s="86">
        <f>IF(G307="","",G307*(1-$G$4))</f>
        <v/>
      </c>
      <c r="L307" s="86">
        <f>IF(H307="","",H307*(1-$G$4))</f>
        <v/>
      </c>
      <c r="M307" s="85" t="inlineStr">
        <is>
          <t>Нет</t>
        </is>
      </c>
      <c r="N307" s="87" t="n">
        <v>1</v>
      </c>
      <c r="O307" s="87" t="n">
        <v>1</v>
      </c>
      <c r="P307" s="87" t="n">
        <v>50</v>
      </c>
      <c r="Q307" s="88" t="inlineStr">
        <is>
          <t>35 Светотехника</t>
        </is>
      </c>
      <c r="R307" s="88" t="inlineStr">
        <is>
          <t>35.07 Управление освещением</t>
        </is>
      </c>
      <c r="S307" s="88" t="inlineStr">
        <is>
          <t>35.07.01 Инфракрасные датчики движения</t>
        </is>
      </c>
      <c r="T307" s="88" t="n"/>
      <c r="U307" s="84" t="inlineStr">
        <is>
          <t>Регулярная</t>
        </is>
      </c>
      <c r="V307" s="84" t="inlineStr">
        <is>
          <t>Luma</t>
        </is>
      </c>
      <c r="W307" s="89" t="inlineStr"/>
      <c r="X307" s="90" t="n">
        <v>0.161</v>
      </c>
      <c r="Y307" s="91" t="n">
        <v>0.001349</v>
      </c>
      <c r="Z307" s="85">
        <f>IF(OR(E307="",K307=""),"",E307*K307)</f>
        <v/>
      </c>
      <c r="AA307" s="85">
        <f>IF(OR(E307="",X307=""),"",X307*E307)</f>
        <v/>
      </c>
      <c r="AB307" s="92">
        <f>IF(OR(E307="",Y307=""),"",E307*Y307)</f>
        <v/>
      </c>
    </row>
    <row r="308" ht="75" customHeight="1" s="127">
      <c r="A308" s="81" t="inlineStr">
        <is>
          <t>dd-ms-22B</t>
        </is>
      </c>
      <c r="B308" s="82" t="inlineStr">
        <is>
          <t>ИК датчик движения потолочный 2000Вт 360гр. до 6м IP20 MS-22B EKF PROxima</t>
        </is>
      </c>
      <c r="C308" s="141" t="inlineStr">
        <is>
          <t>https://cdn.ekfgroup.com/unsafe/fit-in/102x102/center/filters:format(png)/products/07DEB2A8399BDF3CEB186A73F6D0A4F5.jpg</t>
        </is>
      </c>
      <c r="D308" s="141" t="n"/>
      <c r="E308" s="83" t="n"/>
      <c r="F308" s="84" t="inlineStr">
        <is>
          <t>шт</t>
        </is>
      </c>
      <c r="G308" s="85" t="n">
        <v>1533.92</v>
      </c>
      <c r="H308" s="85" t="n">
        <v>1257.31</v>
      </c>
      <c r="I308" s="85">
        <f>G308-(36 *G308/100)</f>
        <v/>
      </c>
      <c r="J308" s="85">
        <f>G308-(25 *G308/100)</f>
        <v/>
      </c>
      <c r="K308" s="86">
        <f>IF(G308="","",G308*(1-$G$4))</f>
        <v/>
      </c>
      <c r="L308" s="86">
        <f>IF(H308="","",H308*(1-$G$4))</f>
        <v/>
      </c>
      <c r="M308" s="85" t="inlineStr">
        <is>
          <t>Нет</t>
        </is>
      </c>
      <c r="N308" s="87" t="n">
        <v>1</v>
      </c>
      <c r="O308" s="87" t="n">
        <v>1</v>
      </c>
      <c r="P308" s="87" t="n">
        <v>50</v>
      </c>
      <c r="Q308" s="88" t="inlineStr">
        <is>
          <t>35 Светотехника</t>
        </is>
      </c>
      <c r="R308" s="88" t="inlineStr">
        <is>
          <t>35.07 Управление освещением</t>
        </is>
      </c>
      <c r="S308" s="88" t="inlineStr">
        <is>
          <t>35.07.01 Инфракрасные датчики движения</t>
        </is>
      </c>
      <c r="T308" s="88" t="n"/>
      <c r="U308" s="84" t="inlineStr">
        <is>
          <t>Регулярная</t>
        </is>
      </c>
      <c r="V308" s="84" t="inlineStr">
        <is>
          <t>Luma</t>
        </is>
      </c>
      <c r="W308" s="89" t="inlineStr"/>
      <c r="X308" s="90" t="n">
        <v>0.125</v>
      </c>
      <c r="Y308" s="91" t="n">
        <v>0.000621</v>
      </c>
      <c r="Z308" s="85">
        <f>IF(OR(E308="",K308=""),"",E308*K308)</f>
        <v/>
      </c>
      <c r="AA308" s="85">
        <f>IF(OR(E308="",X308=""),"",X308*E308)</f>
        <v/>
      </c>
      <c r="AB308" s="92">
        <f>IF(OR(E308="",Y308=""),"",E308*Y308)</f>
        <v/>
      </c>
    </row>
    <row r="309" ht="75" customHeight="1" s="127">
      <c r="A309" s="81" t="inlineStr">
        <is>
          <t>dd-ms-24B</t>
        </is>
      </c>
      <c r="B309" s="82" t="inlineStr">
        <is>
          <t>ИК датчик движения потолочный 800Вт 360гр. до 6м IP20 MS-24B EKF</t>
        </is>
      </c>
      <c r="C309" s="141" t="inlineStr">
        <is>
          <t>https://cdn.ekfgroup.com/unsafe/fit-in/102x102/center/filters:format(png)/products/5033A252BDFF06B4C06468E7CD41DC0C.jpg</t>
        </is>
      </c>
      <c r="D309" s="141" t="n"/>
      <c r="E309" s="83" t="n"/>
      <c r="F309" s="84" t="inlineStr">
        <is>
          <t>шт</t>
        </is>
      </c>
      <c r="G309" s="85" t="n">
        <v>1393.86</v>
      </c>
      <c r="H309" s="85" t="n">
        <v>1142.51</v>
      </c>
      <c r="I309" s="85">
        <f>G309-(36 *G309/100)</f>
        <v/>
      </c>
      <c r="J309" s="85">
        <f>G309-(25 *G309/100)</f>
        <v/>
      </c>
      <c r="K309" s="86">
        <f>IF(G309="","",G309*(1-$G$4))</f>
        <v/>
      </c>
      <c r="L309" s="86">
        <f>IF(H309="","",H309*(1-$G$4))</f>
        <v/>
      </c>
      <c r="M309" s="85" t="inlineStr">
        <is>
          <t>Нет</t>
        </is>
      </c>
      <c r="N309" s="87" t="n">
        <v>1</v>
      </c>
      <c r="O309" s="87" t="n">
        <v>1</v>
      </c>
      <c r="P309" s="87" t="n">
        <v>50</v>
      </c>
      <c r="Q309" s="88" t="inlineStr">
        <is>
          <t>35 Светотехника</t>
        </is>
      </c>
      <c r="R309" s="88" t="inlineStr">
        <is>
          <t>35.07 Управление освещением</t>
        </is>
      </c>
      <c r="S309" s="88" t="inlineStr">
        <is>
          <t>35.07.01 Инфракрасные датчики движения</t>
        </is>
      </c>
      <c r="T309" s="88" t="n"/>
      <c r="U309" s="84" t="inlineStr">
        <is>
          <t>Регулярная</t>
        </is>
      </c>
      <c r="V309" s="84" t="inlineStr">
        <is>
          <t>Luma</t>
        </is>
      </c>
      <c r="W309" s="89" t="inlineStr"/>
      <c r="X309" s="90" t="n">
        <v>0.126</v>
      </c>
      <c r="Y309" s="91" t="n">
        <v>0.000618</v>
      </c>
      <c r="Z309" s="85">
        <f>IF(OR(E309="",K309=""),"",E309*K309)</f>
        <v/>
      </c>
      <c r="AA309" s="85">
        <f>IF(OR(E309="",X309=""),"",X309*E309)</f>
        <v/>
      </c>
      <c r="AB309" s="92">
        <f>IF(OR(E309="",Y309=""),"",E309*Y309)</f>
        <v/>
      </c>
    </row>
    <row r="310" ht="75" customHeight="1" s="127">
      <c r="A310" s="81" t="inlineStr">
        <is>
          <t>dd-ms-48B</t>
        </is>
      </c>
      <c r="B310" s="82" t="inlineStr">
        <is>
          <t>ИК датчик движения угловой 1200Вт 270гр. до 12м IP44 MS-48B EKF PROxima</t>
        </is>
      </c>
      <c r="C310" s="141" t="inlineStr">
        <is>
          <t>https://cdn.ekfgroup.com/unsafe/fit-in/102x102/center/filters:format(png)/products/BAC0A4E3DAD84FB0EC4E95782434E1FB.jpg</t>
        </is>
      </c>
      <c r="D310" s="141" t="n"/>
      <c r="E310" s="83" t="n"/>
      <c r="F310" s="84" t="inlineStr">
        <is>
          <t>шт</t>
        </is>
      </c>
      <c r="G310" s="85" t="n">
        <v>1841.19</v>
      </c>
      <c r="H310" s="85" t="n">
        <v>1509.17</v>
      </c>
      <c r="I310" s="85">
        <f>G310-(36 *G310/100)</f>
        <v/>
      </c>
      <c r="J310" s="85">
        <f>G310-(25 *G310/100)</f>
        <v/>
      </c>
      <c r="K310" s="86">
        <f>IF(G310="","",G310*(1-$G$4))</f>
        <v/>
      </c>
      <c r="L310" s="86">
        <f>IF(H310="","",H310*(1-$G$4))</f>
        <v/>
      </c>
      <c r="M310" s="85" t="inlineStr">
        <is>
          <t>Нет</t>
        </is>
      </c>
      <c r="N310" s="87" t="n">
        <v>1</v>
      </c>
      <c r="O310" s="87" t="n">
        <v>1</v>
      </c>
      <c r="P310" s="87" t="n">
        <v>36</v>
      </c>
      <c r="Q310" s="88" t="inlineStr">
        <is>
          <t>35 Светотехника</t>
        </is>
      </c>
      <c r="R310" s="88" t="inlineStr">
        <is>
          <t>35.07 Управление освещением</t>
        </is>
      </c>
      <c r="S310" s="88" t="inlineStr">
        <is>
          <t>35.07.01 Инфракрасные датчики движения</t>
        </is>
      </c>
      <c r="T310" s="88" t="n"/>
      <c r="U310" s="84" t="inlineStr">
        <is>
          <t>Регулярная</t>
        </is>
      </c>
      <c r="V310" s="84" t="inlineStr">
        <is>
          <t>Luma</t>
        </is>
      </c>
      <c r="W310" s="89" t="inlineStr"/>
      <c r="X310" s="90" t="n">
        <v>0.272</v>
      </c>
      <c r="Y310" s="91" t="n">
        <v>0.002205</v>
      </c>
      <c r="Z310" s="85">
        <f>IF(OR(E310="",K310=""),"",E310*K310)</f>
        <v/>
      </c>
      <c r="AA310" s="85">
        <f>IF(OR(E310="",X310=""),"",X310*E310)</f>
        <v/>
      </c>
      <c r="AB310" s="92">
        <f>IF(OR(E310="",Y310=""),"",E310*Y310)</f>
        <v/>
      </c>
    </row>
    <row r="311" ht="75" customHeight="1" s="127">
      <c r="A311" s="81" t="inlineStr">
        <is>
          <t>dd-mw-702</t>
        </is>
      </c>
      <c r="B311" s="82" t="inlineStr">
        <is>
          <t>Микроволновый датчик движения бел. 1200Вт 180гр. до 15м IP44 MW-702 EKF PROxima</t>
        </is>
      </c>
      <c r="C311" s="141" t="inlineStr">
        <is>
          <t>https://cdn.ekfgroup.com/unsafe/fit-in/102x102/center/filters:format(png)/products/294CB177BBE5387542F9F41A7371EED7.jpg</t>
        </is>
      </c>
      <c r="D311" s="141" t="n"/>
      <c r="E311" s="83" t="n"/>
      <c r="F311" s="84" t="inlineStr">
        <is>
          <t>шт</t>
        </is>
      </c>
      <c r="G311" s="85" t="n">
        <v>2040.78</v>
      </c>
      <c r="H311" s="85" t="n">
        <v>1672.77</v>
      </c>
      <c r="I311" s="85">
        <f>G311-(36 *G311/100)</f>
        <v/>
      </c>
      <c r="J311" s="85">
        <f>G311-(25 *G311/100)</f>
        <v/>
      </c>
      <c r="K311" s="86">
        <f>IF(G311="","",G311*(1-$G$4))</f>
        <v/>
      </c>
      <c r="L311" s="86">
        <f>IF(H311="","",H311*(1-$G$4))</f>
        <v/>
      </c>
      <c r="M311" s="85" t="inlineStr">
        <is>
          <t>Нет</t>
        </is>
      </c>
      <c r="N311" s="87" t="n">
        <v>1</v>
      </c>
      <c r="O311" s="87" t="n">
        <v>1</v>
      </c>
      <c r="P311" s="87" t="n">
        <v>50</v>
      </c>
      <c r="Q311" s="88" t="inlineStr">
        <is>
          <t>35 Светотехника</t>
        </is>
      </c>
      <c r="R311" s="88" t="inlineStr">
        <is>
          <t>35.07 Управление освещением</t>
        </is>
      </c>
      <c r="S311" s="88" t="inlineStr">
        <is>
          <t>35.07.02 Микроволновые датчики движения</t>
        </is>
      </c>
      <c r="T311" s="88" t="n"/>
      <c r="U311" s="84" t="inlineStr">
        <is>
          <t>Регулярная</t>
        </is>
      </c>
      <c r="V311" s="84" t="inlineStr">
        <is>
          <t>Luma</t>
        </is>
      </c>
      <c r="W311" s="89" t="inlineStr"/>
      <c r="X311" s="90" t="n">
        <v>0.17</v>
      </c>
      <c r="Y311" s="91" t="n">
        <v>0.00102</v>
      </c>
      <c r="Z311" s="85">
        <f>IF(OR(E311="",K311=""),"",E311*K311)</f>
        <v/>
      </c>
      <c r="AA311" s="85">
        <f>IF(OR(E311="",X311=""),"",X311*E311)</f>
        <v/>
      </c>
      <c r="AB311" s="92">
        <f>IF(OR(E311="",Y311=""),"",E311*Y311)</f>
        <v/>
      </c>
    </row>
    <row r="312" ht="75" customHeight="1" s="127">
      <c r="A312" s="81" t="inlineStr">
        <is>
          <t>dd-mw-704</t>
        </is>
      </c>
      <c r="B312" s="82" t="inlineStr">
        <is>
          <t>Микроволновый датчик движения бел. 1200Вт 180гр. до 15м IP65 MW-704 EKF PROxima</t>
        </is>
      </c>
      <c r="C312" s="141" t="inlineStr">
        <is>
          <t>https://cdn.ekfgroup.com/unsafe/fit-in/102x102/center/filters:format(png)/products/4F9EB246EB025C8A63EEBDCDCDC65483.jpg</t>
        </is>
      </c>
      <c r="D312" s="141" t="n"/>
      <c r="E312" s="83" t="n"/>
      <c r="F312" s="84" t="inlineStr">
        <is>
          <t>шт</t>
        </is>
      </c>
      <c r="G312" s="85" t="n">
        <v>2360.92</v>
      </c>
      <c r="H312" s="85" t="n">
        <v>1935.18</v>
      </c>
      <c r="I312" s="85">
        <f>G312-(36 *G312/100)</f>
        <v/>
      </c>
      <c r="J312" s="85">
        <f>G312-(25 *G312/100)</f>
        <v/>
      </c>
      <c r="K312" s="86">
        <f>IF(G312="","",G312*(1-$G$4))</f>
        <v/>
      </c>
      <c r="L312" s="86">
        <f>IF(H312="","",H312*(1-$G$4))</f>
        <v/>
      </c>
      <c r="M312" s="85" t="inlineStr">
        <is>
          <t>Нет</t>
        </is>
      </c>
      <c r="N312" s="87" t="n">
        <v>1</v>
      </c>
      <c r="O312" s="87" t="n">
        <v>1</v>
      </c>
      <c r="P312" s="87" t="n">
        <v>50</v>
      </c>
      <c r="Q312" s="88" t="inlineStr">
        <is>
          <t>35 Светотехника</t>
        </is>
      </c>
      <c r="R312" s="88" t="inlineStr">
        <is>
          <t>35.07 Управление освещением</t>
        </is>
      </c>
      <c r="S312" s="88" t="inlineStr">
        <is>
          <t>35.07.02 Микроволновые датчики движения</t>
        </is>
      </c>
      <c r="T312" s="88" t="n"/>
      <c r="U312" s="84" t="inlineStr">
        <is>
          <t>Регулярная</t>
        </is>
      </c>
      <c r="V312" s="84" t="inlineStr">
        <is>
          <t>Luma</t>
        </is>
      </c>
      <c r="W312" s="89" t="inlineStr"/>
      <c r="X312" s="90" t="n">
        <v>0.184</v>
      </c>
      <c r="Y312" s="91" t="n">
        <v>0.000738</v>
      </c>
      <c r="Z312" s="85">
        <f>IF(OR(E312="",K312=""),"",E312*K312)</f>
        <v/>
      </c>
      <c r="AA312" s="85">
        <f>IF(OR(E312="",X312=""),"",X312*E312)</f>
        <v/>
      </c>
      <c r="AB312" s="92">
        <f>IF(OR(E312="",Y312=""),"",E312*Y312)</f>
        <v/>
      </c>
    </row>
    <row r="313" ht="75" customHeight="1" s="127">
      <c r="A313" s="81" t="inlineStr">
        <is>
          <t>dd-mw-700</t>
        </is>
      </c>
      <c r="B313" s="82" t="inlineStr">
        <is>
          <t>Микроволновый датчик движения бел. 1200Вт 360гр. до 10м IP20 MW-700 EKF PROxima</t>
        </is>
      </c>
      <c r="C313" s="141" t="inlineStr">
        <is>
          <t>https://cdn.ekfgroup.com/unsafe/fit-in/102x102/center/filters:format(png)/products/C87CF964F9916C9F6EA9C601ABCD05F6.jpg</t>
        </is>
      </c>
      <c r="D313" s="141" t="n"/>
      <c r="E313" s="83" t="n"/>
      <c r="F313" s="84" t="inlineStr">
        <is>
          <t>шт</t>
        </is>
      </c>
      <c r="G313" s="85" t="n">
        <v>1640.64</v>
      </c>
      <c r="H313" s="85" t="n">
        <v>1344.79</v>
      </c>
      <c r="I313" s="85">
        <f>G313-(36 *G313/100)</f>
        <v/>
      </c>
      <c r="J313" s="85">
        <f>G313-(25 *G313/100)</f>
        <v/>
      </c>
      <c r="K313" s="86">
        <f>IF(G313="","",G313*(1-$G$4))</f>
        <v/>
      </c>
      <c r="L313" s="86">
        <f>IF(H313="","",H313*(1-$G$4))</f>
        <v/>
      </c>
      <c r="M313" s="85" t="inlineStr">
        <is>
          <t>Нет</t>
        </is>
      </c>
      <c r="N313" s="87" t="n">
        <v>1</v>
      </c>
      <c r="O313" s="87" t="n">
        <v>1</v>
      </c>
      <c r="P313" s="87" t="n">
        <v>100</v>
      </c>
      <c r="Q313" s="88" t="inlineStr">
        <is>
          <t>35 Светотехника</t>
        </is>
      </c>
      <c r="R313" s="88" t="inlineStr">
        <is>
          <t>35.07 Управление освещением</t>
        </is>
      </c>
      <c r="S313" s="88" t="inlineStr">
        <is>
          <t>35.07.02 Микроволновые датчики движения</t>
        </is>
      </c>
      <c r="T313" s="88" t="n"/>
      <c r="U313" s="84" t="inlineStr">
        <is>
          <t>Регулярная</t>
        </is>
      </c>
      <c r="V313" s="84" t="inlineStr">
        <is>
          <t>Luma</t>
        </is>
      </c>
      <c r="W313" s="89" t="inlineStr"/>
      <c r="X313" s="90" t="n">
        <v>0.073</v>
      </c>
      <c r="Y313" s="91" t="n">
        <v>0.000377</v>
      </c>
      <c r="Z313" s="85">
        <f>IF(OR(E313="",K313=""),"",E313*K313)</f>
        <v/>
      </c>
      <c r="AA313" s="85">
        <f>IF(OR(E313="",X313=""),"",X313*E313)</f>
        <v/>
      </c>
      <c r="AB313" s="92">
        <f>IF(OR(E313="",Y313=""),"",E313*Y313)</f>
        <v/>
      </c>
    </row>
    <row r="314" ht="75" customHeight="1" s="127">
      <c r="A314" s="81" t="inlineStr">
        <is>
          <t>dd-mw-703</t>
        </is>
      </c>
      <c r="B314" s="82" t="inlineStr">
        <is>
          <t>Микроволновый датчик движения бел. 1200Вт 360гр. до 10м IP20 MW-703 EKF PROxima</t>
        </is>
      </c>
      <c r="C314" s="141" t="inlineStr">
        <is>
          <t>https://cdn.ekfgroup.com/unsafe/fit-in/102x102/center/filters:format(png)/products/757D9918CC0F6D8A0E241BD7FE364ED6.jpg</t>
        </is>
      </c>
      <c r="D314" s="141" t="n"/>
      <c r="E314" s="83" t="n"/>
      <c r="F314" s="84" t="inlineStr">
        <is>
          <t>шт</t>
        </is>
      </c>
      <c r="G314" s="85" t="n">
        <v>2027.45</v>
      </c>
      <c r="H314" s="85" t="n">
        <v>1661.84</v>
      </c>
      <c r="I314" s="85">
        <f>G314-(36 *G314/100)</f>
        <v/>
      </c>
      <c r="J314" s="85">
        <f>G314-(25 *G314/100)</f>
        <v/>
      </c>
      <c r="K314" s="86">
        <f>IF(G314="","",G314*(1-$G$4))</f>
        <v/>
      </c>
      <c r="L314" s="86">
        <f>IF(H314="","",H314*(1-$G$4))</f>
        <v/>
      </c>
      <c r="M314" s="85" t="inlineStr">
        <is>
          <t>Нет</t>
        </is>
      </c>
      <c r="N314" s="87" t="n">
        <v>1</v>
      </c>
      <c r="O314" s="87" t="n">
        <v>1</v>
      </c>
      <c r="P314" s="87" t="n">
        <v>50</v>
      </c>
      <c r="Q314" s="88" t="inlineStr">
        <is>
          <t>35 Светотехника</t>
        </is>
      </c>
      <c r="R314" s="88" t="inlineStr">
        <is>
          <t>35.07 Управление освещением</t>
        </is>
      </c>
      <c r="S314" s="88" t="inlineStr">
        <is>
          <t>35.07.02 Микроволновые датчики движения</t>
        </is>
      </c>
      <c r="T314" s="88" t="n"/>
      <c r="U314" s="84" t="inlineStr">
        <is>
          <t>Регулярная</t>
        </is>
      </c>
      <c r="V314" s="84" t="inlineStr">
        <is>
          <t>Luma</t>
        </is>
      </c>
      <c r="W314" s="89" t="inlineStr"/>
      <c r="X314" s="90" t="n">
        <v>0.125</v>
      </c>
      <c r="Y314" s="91" t="n">
        <v>0.000741</v>
      </c>
      <c r="Z314" s="85">
        <f>IF(OR(E314="",K314=""),"",E314*K314)</f>
        <v/>
      </c>
      <c r="AA314" s="85">
        <f>IF(OR(E314="",X314=""),"",X314*E314)</f>
        <v/>
      </c>
      <c r="AB314" s="92">
        <f>IF(OR(E314="",Y314=""),"",E314*Y314)</f>
        <v/>
      </c>
    </row>
    <row r="315" ht="75" customHeight="1" s="127">
      <c r="A315" s="81" t="inlineStr">
        <is>
          <t>dd-mw-701</t>
        </is>
      </c>
      <c r="B315" s="82" t="inlineStr">
        <is>
          <t>Микроволновый датчик движения бел. 1200Вт 360гр. до 20м IP20 MW-701 EKF PROxima</t>
        </is>
      </c>
      <c r="C315" s="141" t="inlineStr">
        <is>
          <t>https://cdn.ekfgroup.com/unsafe/fit-in/102x102/center/filters:format(png)/products/D305D804A8D1494E2328B3B5A3F08AF7.jpg</t>
        </is>
      </c>
      <c r="D315" s="141" t="n"/>
      <c r="E315" s="83" t="n"/>
      <c r="F315" s="84" t="inlineStr">
        <is>
          <t>шт</t>
        </is>
      </c>
      <c r="G315" s="85" t="n">
        <v>2280.88</v>
      </c>
      <c r="H315" s="85" t="n">
        <v>1869.57</v>
      </c>
      <c r="I315" s="85">
        <f>G315-(36 *G315/100)</f>
        <v/>
      </c>
      <c r="J315" s="85">
        <f>G315-(25 *G315/100)</f>
        <v/>
      </c>
      <c r="K315" s="86">
        <f>IF(G315="","",G315*(1-$G$4))</f>
        <v/>
      </c>
      <c r="L315" s="86">
        <f>IF(H315="","",H315*(1-$G$4))</f>
        <v/>
      </c>
      <c r="M315" s="85" t="inlineStr">
        <is>
          <t>Нет</t>
        </is>
      </c>
      <c r="N315" s="87" t="n">
        <v>1</v>
      </c>
      <c r="O315" s="87" t="n">
        <v>1</v>
      </c>
      <c r="P315" s="87" t="n">
        <v>50</v>
      </c>
      <c r="Q315" s="88" t="inlineStr">
        <is>
          <t>35 Светотехника</t>
        </is>
      </c>
      <c r="R315" s="88" t="inlineStr">
        <is>
          <t>35.07 Управление освещением</t>
        </is>
      </c>
      <c r="S315" s="88" t="inlineStr">
        <is>
          <t>35.07.02 Микроволновые датчики движения</t>
        </is>
      </c>
      <c r="T315" s="88" t="n"/>
      <c r="U315" s="84" t="inlineStr">
        <is>
          <t>Регулярная</t>
        </is>
      </c>
      <c r="V315" s="84" t="inlineStr">
        <is>
          <t>Luma</t>
        </is>
      </c>
      <c r="W315" s="89" t="inlineStr"/>
      <c r="X315" s="90" t="n">
        <v>0.122</v>
      </c>
      <c r="Y315" s="91" t="n">
        <v>0.000889</v>
      </c>
      <c r="Z315" s="85">
        <f>IF(OR(E315="",K315=""),"",E315*K315)</f>
        <v/>
      </c>
      <c r="AA315" s="85">
        <f>IF(OR(E315="",X315=""),"",X315*E315)</f>
        <v/>
      </c>
      <c r="AB315" s="92">
        <f>IF(OR(E315="",Y315=""),"",E315*Y315)</f>
        <v/>
      </c>
    </row>
    <row r="316" ht="75" customHeight="1" s="127">
      <c r="A316" s="81" t="inlineStr">
        <is>
          <t>dd-mw-705</t>
        </is>
      </c>
      <c r="B316" s="82" t="inlineStr">
        <is>
          <t>Микроволновый датчик движения бел. 2000Вт 360гр. до 10м IP20 MW-705 EKF PROxima</t>
        </is>
      </c>
      <c r="C316" s="141" t="inlineStr">
        <is>
          <t>https://cdn.ekfgroup.com/unsafe/fit-in/102x102/center/filters:format(png)/products/243C8977BDDAA481ADC80BD01BE2E03C.jpg</t>
        </is>
      </c>
      <c r="D316" s="141" t="n"/>
      <c r="E316" s="83" t="n"/>
      <c r="F316" s="84" t="inlineStr">
        <is>
          <t>шт</t>
        </is>
      </c>
      <c r="G316" s="85" t="n">
        <v>2294.2</v>
      </c>
      <c r="H316" s="85" t="n">
        <v>1880.49</v>
      </c>
      <c r="I316" s="85">
        <f>G316-(36 *G316/100)</f>
        <v/>
      </c>
      <c r="J316" s="85">
        <f>G316-(25 *G316/100)</f>
        <v/>
      </c>
      <c r="K316" s="86">
        <f>IF(G316="","",G316*(1-$G$4))</f>
        <v/>
      </c>
      <c r="L316" s="86">
        <f>IF(H316="","",H316*(1-$G$4))</f>
        <v/>
      </c>
      <c r="M316" s="85" t="inlineStr">
        <is>
          <t>Нет</t>
        </is>
      </c>
      <c r="N316" s="87" t="n">
        <v>1</v>
      </c>
      <c r="O316" s="87" t="n">
        <v>1</v>
      </c>
      <c r="P316" s="87" t="n">
        <v>50</v>
      </c>
      <c r="Q316" s="88" t="inlineStr">
        <is>
          <t>35 Светотехника</t>
        </is>
      </c>
      <c r="R316" s="88" t="inlineStr">
        <is>
          <t>35.07 Управление освещением</t>
        </is>
      </c>
      <c r="S316" s="88" t="inlineStr">
        <is>
          <t>35.07.02 Микроволновые датчики движения</t>
        </is>
      </c>
      <c r="T316" s="88" t="n"/>
      <c r="U316" s="84" t="inlineStr">
        <is>
          <t>Регулярная</t>
        </is>
      </c>
      <c r="V316" s="84" t="inlineStr">
        <is>
          <t>Luma</t>
        </is>
      </c>
      <c r="W316" s="89" t="inlineStr"/>
      <c r="X316" s="90" t="n">
        <v>0.137</v>
      </c>
      <c r="Y316" s="91" t="n">
        <v>0.000639</v>
      </c>
      <c r="Z316" s="85">
        <f>IF(OR(E316="",K316=""),"",E316*K316)</f>
        <v/>
      </c>
      <c r="AA316" s="85">
        <f>IF(OR(E316="",X316=""),"",X316*E316)</f>
        <v/>
      </c>
      <c r="AB316" s="92">
        <f>IF(OR(E316="",Y316=""),"",E316*Y316)</f>
        <v/>
      </c>
    </row>
    <row r="317" ht="75" customHeight="1" s="127">
      <c r="A317" s="81" t="inlineStr">
        <is>
          <t>dd-mw-707</t>
        </is>
      </c>
      <c r="B317" s="82" t="inlineStr">
        <is>
          <t>Микроволновый датчик движения бел. для высоких потолков 2000Вт 360гр. 30м IP65 MW-707 EKF</t>
        </is>
      </c>
      <c r="C317" s="141" t="inlineStr">
        <is>
          <t>https://cdn.ekfgroup.com/unsafe/fit-in/102x102/center/filters:format(png)/products/AFC50A5A557FBFE481F6886F50D1B270.jpg</t>
        </is>
      </c>
      <c r="D317" s="141" t="n"/>
      <c r="E317" s="83" t="n"/>
      <c r="F317" s="84" t="inlineStr">
        <is>
          <t>шт</t>
        </is>
      </c>
      <c r="G317" s="85" t="n">
        <v>5653.75</v>
      </c>
      <c r="H317" s="85" t="n">
        <v>4634.22</v>
      </c>
      <c r="I317" s="85">
        <f>G317-(36 *G317/100)</f>
        <v/>
      </c>
      <c r="J317" s="85">
        <f>G317-(25 *G317/100)</f>
        <v/>
      </c>
      <c r="K317" s="86">
        <f>IF(G317="","",G317*(1-$G$4))</f>
        <v/>
      </c>
      <c r="L317" s="86">
        <f>IF(H317="","",H317*(1-$G$4))</f>
        <v/>
      </c>
      <c r="M317" s="85" t="inlineStr">
        <is>
          <t>Нет</t>
        </is>
      </c>
      <c r="N317" s="87" t="n">
        <v>1</v>
      </c>
      <c r="O317" s="87" t="n">
        <v>1</v>
      </c>
      <c r="P317" s="87" t="n">
        <v>40</v>
      </c>
      <c r="Q317" s="88" t="inlineStr">
        <is>
          <t>35 Светотехника</t>
        </is>
      </c>
      <c r="R317" s="88" t="inlineStr">
        <is>
          <t>35.07 Управление освещением</t>
        </is>
      </c>
      <c r="S317" s="88" t="inlineStr">
        <is>
          <t>35.07.02 Микроволновые датчики движения</t>
        </is>
      </c>
      <c r="T317" s="88" t="n"/>
      <c r="U317" s="84" t="inlineStr">
        <is>
          <t>Регулярная</t>
        </is>
      </c>
      <c r="V317" s="84" t="inlineStr">
        <is>
          <t>Luma</t>
        </is>
      </c>
      <c r="W317" s="89" t="inlineStr"/>
      <c r="X317" s="90" t="n">
        <v>0.351</v>
      </c>
      <c r="Y317" s="91" t="n">
        <v>0.001751</v>
      </c>
      <c r="Z317" s="85">
        <f>IF(OR(E317="",K317=""),"",E317*K317)</f>
        <v/>
      </c>
      <c r="AA317" s="85">
        <f>IF(OR(E317="",X317=""),"",X317*E317)</f>
        <v/>
      </c>
      <c r="AB317" s="92">
        <f>IF(OR(E317="",Y317=""),"",E317*Y317)</f>
        <v/>
      </c>
    </row>
    <row r="318" ht="75" customHeight="1" s="127">
      <c r="A318" s="81" t="inlineStr">
        <is>
          <t>dd-mw-706</t>
        </is>
      </c>
      <c r="B318" s="82" t="inlineStr">
        <is>
          <t>Микроволновый датчик движения белый 1200Вт 360гр. до 10м IP20 MW-706 EKF</t>
        </is>
      </c>
      <c r="C318" s="141" t="inlineStr">
        <is>
          <t>https://cdn.ekfgroup.com/unsafe/fit-in/102x102/center/filters:format(png)/products/5008C9ED432197D0B465D8ADDE712A20.jpg</t>
        </is>
      </c>
      <c r="D318" s="141" t="n"/>
      <c r="E318" s="83" t="n"/>
      <c r="F318" s="84" t="inlineStr">
        <is>
          <t>шт</t>
        </is>
      </c>
      <c r="G318" s="85" t="n">
        <v>2054.11</v>
      </c>
      <c r="H318" s="85" t="n">
        <v>1683.7</v>
      </c>
      <c r="I318" s="85">
        <f>G318-(36 *G318/100)</f>
        <v/>
      </c>
      <c r="J318" s="85">
        <f>G318-(25 *G318/100)</f>
        <v/>
      </c>
      <c r="K318" s="86">
        <f>IF(G318="","",G318*(1-$G$4))</f>
        <v/>
      </c>
      <c r="L318" s="86">
        <f>IF(H318="","",H318*(1-$G$4))</f>
        <v/>
      </c>
      <c r="M318" s="85" t="inlineStr">
        <is>
          <t>Нет</t>
        </is>
      </c>
      <c r="N318" s="87" t="n">
        <v>1</v>
      </c>
      <c r="O318" s="87" t="n">
        <v>1</v>
      </c>
      <c r="P318" s="87" t="n">
        <v>100</v>
      </c>
      <c r="Q318" s="88" t="inlineStr">
        <is>
          <t>35 Светотехника</t>
        </is>
      </c>
      <c r="R318" s="88" t="inlineStr">
        <is>
          <t>35.07 Управление освещением</t>
        </is>
      </c>
      <c r="S318" s="88" t="inlineStr">
        <is>
          <t>35.07.02 Микроволновые датчики движения</t>
        </is>
      </c>
      <c r="T318" s="88" t="n"/>
      <c r="U318" s="84" t="inlineStr">
        <is>
          <t>Регулярная</t>
        </is>
      </c>
      <c r="V318" s="84" t="inlineStr">
        <is>
          <t>Luma</t>
        </is>
      </c>
      <c r="W318" s="89" t="inlineStr"/>
      <c r="X318" s="90" t="n">
        <v>0.063</v>
      </c>
      <c r="Y318" s="91" t="n">
        <v>0.000359</v>
      </c>
      <c r="Z318" s="85">
        <f>IF(OR(E318="",K318=""),"",E318*K318)</f>
        <v/>
      </c>
      <c r="AA318" s="85">
        <f>IF(OR(E318="",X318=""),"",X318*E318)</f>
        <v/>
      </c>
      <c r="AB318" s="92">
        <f>IF(OR(E318="",Y318=""),"",E318*Y318)</f>
        <v/>
      </c>
    </row>
    <row r="319" ht="75" customHeight="1" s="127">
      <c r="A319" s="81" t="inlineStr">
        <is>
          <t>fr-ps-1-6</t>
        </is>
      </c>
      <c r="B319" s="82" t="inlineStr">
        <is>
          <t>Фотореле PS-1 6А 1200Вт IP44 EKF PROxima</t>
        </is>
      </c>
      <c r="C319" s="141" t="inlineStr">
        <is>
          <t>https://cdn.ekfgroup.com/unsafe/fit-in/102x102/center/filters:format(png)/products/90062A83E0BD603FE269D4E41DF1F668.jpg</t>
        </is>
      </c>
      <c r="D319" s="141" t="n"/>
      <c r="E319" s="83" t="n"/>
      <c r="F319" s="84" t="inlineStr">
        <is>
          <t>шт</t>
        </is>
      </c>
      <c r="G319" s="85" t="n">
        <v>479.26</v>
      </c>
      <c r="H319" s="85" t="n">
        <v>392.84</v>
      </c>
      <c r="I319" s="85">
        <f>G319-(36 *G319/100)</f>
        <v/>
      </c>
      <c r="J319" s="85">
        <f>G319-(25 *G319/100)</f>
        <v/>
      </c>
      <c r="K319" s="86">
        <f>IF(G319="","",G319*(1-$G$4))</f>
        <v/>
      </c>
      <c r="L319" s="86">
        <f>IF(H319="","",H319*(1-$G$4))</f>
        <v/>
      </c>
      <c r="M319" s="85" t="inlineStr">
        <is>
          <t>Нет</t>
        </is>
      </c>
      <c r="N319" s="87" t="n">
        <v>1</v>
      </c>
      <c r="O319" s="87" t="n">
        <v>1</v>
      </c>
      <c r="P319" s="87" t="n">
        <v>100</v>
      </c>
      <c r="Q319" s="88" t="inlineStr">
        <is>
          <t>35 Светотехника</t>
        </is>
      </c>
      <c r="R319" s="88" t="inlineStr">
        <is>
          <t>35.07 Управление освещением</t>
        </is>
      </c>
      <c r="S319" s="88" t="inlineStr">
        <is>
          <t>35.07.03 Фотореле</t>
        </is>
      </c>
      <c r="T319" s="88" t="n"/>
      <c r="U319" s="84" t="inlineStr">
        <is>
          <t>Регулярная</t>
        </is>
      </c>
      <c r="V319" s="84" t="inlineStr">
        <is>
          <t>Luma</t>
        </is>
      </c>
      <c r="W319" s="89" t="inlineStr"/>
      <c r="X319" s="90" t="n">
        <v>0.07199999999999999</v>
      </c>
      <c r="Y319" s="91" t="n">
        <v>0.000407</v>
      </c>
      <c r="Z319" s="85">
        <f>IF(OR(E319="",K319=""),"",E319*K319)</f>
        <v/>
      </c>
      <c r="AA319" s="85">
        <f>IF(OR(E319="",X319=""),"",X319*E319)</f>
        <v/>
      </c>
      <c r="AB319" s="92">
        <f>IF(OR(E319="",Y319=""),"",E319*Y319)</f>
        <v/>
      </c>
    </row>
    <row r="320" ht="75" customHeight="1" s="127">
      <c r="A320" s="81" t="inlineStr">
        <is>
          <t>fr-ps-2-10</t>
        </is>
      </c>
      <c r="B320" s="82" t="inlineStr">
        <is>
          <t>Фотореле PS-2 10А 2200Вт IP44 EKF PROxima</t>
        </is>
      </c>
      <c r="C320" s="141" t="inlineStr">
        <is>
          <t>https://cdn.ekfgroup.com/unsafe/fit-in/102x102/center/filters:format(png)/products/2FBF9D8175CB517AE8430EDDB4377948.jpg</t>
        </is>
      </c>
      <c r="D320" s="141" t="n"/>
      <c r="E320" s="83" t="n"/>
      <c r="F320" s="84" t="inlineStr">
        <is>
          <t>шт</t>
        </is>
      </c>
      <c r="G320" s="85" t="n">
        <v>627.65</v>
      </c>
      <c r="H320" s="85" t="n">
        <v>514.47</v>
      </c>
      <c r="I320" s="85">
        <f>G320-(36 *G320/100)</f>
        <v/>
      </c>
      <c r="J320" s="85">
        <f>G320-(25 *G320/100)</f>
        <v/>
      </c>
      <c r="K320" s="86">
        <f>IF(G320="","",G320*(1-$G$4))</f>
        <v/>
      </c>
      <c r="L320" s="86">
        <f>IF(H320="","",H320*(1-$G$4))</f>
        <v/>
      </c>
      <c r="M320" s="85" t="inlineStr">
        <is>
          <t>Нет</t>
        </is>
      </c>
      <c r="N320" s="87" t="n">
        <v>1</v>
      </c>
      <c r="O320" s="87" t="n">
        <v>1</v>
      </c>
      <c r="P320" s="87" t="n">
        <v>100</v>
      </c>
      <c r="Q320" s="88" t="inlineStr">
        <is>
          <t>35 Светотехника</t>
        </is>
      </c>
      <c r="R320" s="88" t="inlineStr">
        <is>
          <t>35.07 Управление освещением</t>
        </is>
      </c>
      <c r="S320" s="88" t="inlineStr">
        <is>
          <t>35.07.03 Фотореле</t>
        </is>
      </c>
      <c r="T320" s="88" t="n"/>
      <c r="U320" s="84" t="inlineStr">
        <is>
          <t>Регулярная</t>
        </is>
      </c>
      <c r="V320" s="84" t="inlineStr">
        <is>
          <t>Luma</t>
        </is>
      </c>
      <c r="W320" s="89" t="inlineStr"/>
      <c r="X320" s="90" t="n">
        <v>0.123</v>
      </c>
      <c r="Y320" s="91" t="n">
        <v>0.000751</v>
      </c>
      <c r="Z320" s="85">
        <f>IF(OR(E320="",K320=""),"",E320*K320)</f>
        <v/>
      </c>
      <c r="AA320" s="85">
        <f>IF(OR(E320="",X320=""),"",X320*E320)</f>
        <v/>
      </c>
      <c r="AB320" s="92">
        <f>IF(OR(E320="",Y320=""),"",E320*Y320)</f>
        <v/>
      </c>
    </row>
    <row r="321" ht="75" customHeight="1" s="127">
      <c r="A321" s="81" t="inlineStr">
        <is>
          <t>fr-ps-3-20</t>
        </is>
      </c>
      <c r="B321" s="82" t="inlineStr">
        <is>
          <t>Фотореле PS-3 20А 4400Вт IP44 EKF PROxima</t>
        </is>
      </c>
      <c r="C321" s="141" t="inlineStr">
        <is>
          <t>https://cdn.ekfgroup.com/unsafe/fit-in/102x102/center/filters:format(png)/products/7C69F939683BE197B74BD6CB22B6F1DF.png</t>
        </is>
      </c>
      <c r="D321" s="141" t="n"/>
      <c r="E321" s="83" t="n"/>
      <c r="F321" s="84" t="inlineStr">
        <is>
          <t>шт</t>
        </is>
      </c>
      <c r="G321" s="85" t="n">
        <v>907.01</v>
      </c>
      <c r="H321" s="85" t="n">
        <v>743.45</v>
      </c>
      <c r="I321" s="85">
        <f>G321-(36 *G321/100)</f>
        <v/>
      </c>
      <c r="J321" s="85">
        <f>G321-(25 *G321/100)</f>
        <v/>
      </c>
      <c r="K321" s="86">
        <f>IF(G321="","",G321*(1-$G$4))</f>
        <v/>
      </c>
      <c r="L321" s="86">
        <f>IF(H321="","",H321*(1-$G$4))</f>
        <v/>
      </c>
      <c r="M321" s="85" t="inlineStr">
        <is>
          <t>Нет</t>
        </is>
      </c>
      <c r="N321" s="87" t="n">
        <v>1</v>
      </c>
      <c r="O321" s="87" t="n">
        <v>1</v>
      </c>
      <c r="P321" s="87" t="n">
        <v>50</v>
      </c>
      <c r="Q321" s="88" t="inlineStr">
        <is>
          <t>35 Светотехника</t>
        </is>
      </c>
      <c r="R321" s="88" t="inlineStr">
        <is>
          <t>35.07 Управление освещением</t>
        </is>
      </c>
      <c r="S321" s="88" t="inlineStr">
        <is>
          <t>35.07.03 Фотореле</t>
        </is>
      </c>
      <c r="T321" s="88" t="n"/>
      <c r="U321" s="84" t="inlineStr">
        <is>
          <t>Регулярная</t>
        </is>
      </c>
      <c r="V321" s="84" t="inlineStr">
        <is>
          <t>Luma</t>
        </is>
      </c>
      <c r="W321" s="89" t="inlineStr"/>
      <c r="X321" s="90" t="n">
        <v>0.162</v>
      </c>
      <c r="Y321" s="91" t="n">
        <v>0.000975</v>
      </c>
      <c r="Z321" s="85">
        <f>IF(OR(E321="",K321=""),"",E321*K321)</f>
        <v/>
      </c>
      <c r="AA321" s="85">
        <f>IF(OR(E321="",X321=""),"",X321*E321)</f>
        <v/>
      </c>
      <c r="AB321" s="92">
        <f>IF(OR(E321="",Y321=""),"",E321*Y321)</f>
        <v/>
      </c>
    </row>
    <row r="322" ht="75" customHeight="1" s="127">
      <c r="A322" s="81" t="inlineStr">
        <is>
          <t>fr-ps-4-10</t>
        </is>
      </c>
      <c r="B322" s="82" t="inlineStr">
        <is>
          <t>Фотореле PS-4 10А 2200Вт IP66 EKF PROxima</t>
        </is>
      </c>
      <c r="C322" s="141" t="inlineStr">
        <is>
          <t>https://cdn.ekfgroup.com/unsafe/fit-in/102x102/center/filters:format(png)/products/C93EEC3CE42C30EF279D36FEB9394276.jpg</t>
        </is>
      </c>
      <c r="D322" s="141" t="n"/>
      <c r="E322" s="83" t="n"/>
      <c r="F322" s="84" t="inlineStr">
        <is>
          <t>шт</t>
        </is>
      </c>
      <c r="G322" s="85" t="n">
        <v>1200.46</v>
      </c>
      <c r="H322" s="85" t="n">
        <v>983.98</v>
      </c>
      <c r="I322" s="85">
        <f>G322-(36 *G322/100)</f>
        <v/>
      </c>
      <c r="J322" s="85">
        <f>G322-(25 *G322/100)</f>
        <v/>
      </c>
      <c r="K322" s="86">
        <f>IF(G322="","",G322*(1-$G$4))</f>
        <v/>
      </c>
      <c r="L322" s="86">
        <f>IF(H322="","",H322*(1-$G$4))</f>
        <v/>
      </c>
      <c r="M322" s="85" t="inlineStr">
        <is>
          <t>Нет</t>
        </is>
      </c>
      <c r="N322" s="87" t="n">
        <v>1</v>
      </c>
      <c r="O322" s="87" t="n">
        <v>1</v>
      </c>
      <c r="P322" s="87" t="n">
        <v>100</v>
      </c>
      <c r="Q322" s="88" t="inlineStr">
        <is>
          <t>35 Светотехника</t>
        </is>
      </c>
      <c r="R322" s="88" t="inlineStr">
        <is>
          <t>35.07 Управление освещением</t>
        </is>
      </c>
      <c r="S322" s="88" t="inlineStr">
        <is>
          <t>35.07.03 Фотореле</t>
        </is>
      </c>
      <c r="T322" s="88" t="n"/>
      <c r="U322" s="84" t="inlineStr">
        <is>
          <t>Регулярная</t>
        </is>
      </c>
      <c r="V322" s="84" t="inlineStr">
        <is>
          <t>Luma</t>
        </is>
      </c>
      <c r="W322" s="89" t="inlineStr"/>
      <c r="X322" s="90" t="n">
        <v>0.132</v>
      </c>
      <c r="Y322" s="91" t="n">
        <v>0.000884</v>
      </c>
      <c r="Z322" s="85">
        <f>IF(OR(E322="",K322=""),"",E322*K322)</f>
        <v/>
      </c>
      <c r="AA322" s="85">
        <f>IF(OR(E322="",X322=""),"",X322*E322)</f>
        <v/>
      </c>
      <c r="AB322" s="92">
        <f>IF(OR(E322="",Y322=""),"",E322*Y322)</f>
        <v/>
      </c>
    </row>
    <row r="323" ht="75" customHeight="1" s="127">
      <c r="A323" s="81" t="inlineStr">
        <is>
          <t>fr-ps-5-15</t>
        </is>
      </c>
      <c r="B323" s="82" t="inlineStr">
        <is>
          <t>Фотореле PS-5 15А 3300Вт IP66 EKF PROxima</t>
        </is>
      </c>
      <c r="C323" s="141" t="inlineStr">
        <is>
          <t>https://cdn.ekfgroup.com/unsafe/fit-in/102x102/center/filters:format(png)/products/912628BF897100316D1248EE8261E1D4.jpg</t>
        </is>
      </c>
      <c r="D323" s="141" t="n"/>
      <c r="E323" s="83" t="n"/>
      <c r="F323" s="84" t="inlineStr">
        <is>
          <t>шт</t>
        </is>
      </c>
      <c r="G323" s="85" t="n">
        <v>1333.84</v>
      </c>
      <c r="H323" s="85" t="n">
        <v>1093.31</v>
      </c>
      <c r="I323" s="85">
        <f>G323-(36 *G323/100)</f>
        <v/>
      </c>
      <c r="J323" s="85">
        <f>G323-(25 *G323/100)</f>
        <v/>
      </c>
      <c r="K323" s="86">
        <f>IF(G323="","",G323*(1-$G$4))</f>
        <v/>
      </c>
      <c r="L323" s="86">
        <f>IF(H323="","",H323*(1-$G$4))</f>
        <v/>
      </c>
      <c r="M323" s="85" t="inlineStr">
        <is>
          <t>Нет</t>
        </is>
      </c>
      <c r="N323" s="87" t="n">
        <v>1</v>
      </c>
      <c r="O323" s="87" t="n">
        <v>1</v>
      </c>
      <c r="P323" s="87" t="n">
        <v>100</v>
      </c>
      <c r="Q323" s="88" t="inlineStr">
        <is>
          <t>35 Светотехника</t>
        </is>
      </c>
      <c r="R323" s="88" t="inlineStr">
        <is>
          <t>35.07 Управление освещением</t>
        </is>
      </c>
      <c r="S323" s="88" t="inlineStr">
        <is>
          <t>35.07.03 Фотореле</t>
        </is>
      </c>
      <c r="T323" s="88" t="n"/>
      <c r="U323" s="84" t="inlineStr">
        <is>
          <t>Регулярная</t>
        </is>
      </c>
      <c r="V323" s="84" t="inlineStr">
        <is>
          <t>Luma</t>
        </is>
      </c>
      <c r="W323" s="89" t="inlineStr"/>
      <c r="X323" s="90" t="n">
        <v>0.139</v>
      </c>
      <c r="Y323" s="91" t="n">
        <v>0.0009</v>
      </c>
      <c r="Z323" s="85">
        <f>IF(OR(E323="",K323=""),"",E323*K323)</f>
        <v/>
      </c>
      <c r="AA323" s="85">
        <f>IF(OR(E323="",X323=""),"",X323*E323)</f>
        <v/>
      </c>
      <c r="AB323" s="92">
        <f>IF(OR(E323="",Y323=""),"",E323*Y323)</f>
        <v/>
      </c>
    </row>
  </sheetData>
  <autoFilter ref="A12:AB13"/>
  <mergeCells count="6">
    <mergeCell ref="D3:G3"/>
    <mergeCell ref="X9:Z9"/>
    <mergeCell ref="D4:F4"/>
    <mergeCell ref="D1:G1"/>
    <mergeCell ref="D2:G2"/>
    <mergeCell ref="A8:B8"/>
  </mergeCells>
  <hyperlinks>
    <hyperlink xmlns:r="http://schemas.openxmlformats.org/officeDocument/2006/relationships" ref="B5" r:id="rId1"/>
    <hyperlink xmlns:r="http://schemas.openxmlformats.org/officeDocument/2006/relationships" ref="D6" r:id="rId2"/>
    <hyperlink xmlns:r="http://schemas.openxmlformats.org/officeDocument/2006/relationships" ref="D7" r:id="rId3"/>
    <hyperlink xmlns:r="http://schemas.openxmlformats.org/officeDocument/2006/relationships" ref="D8" r:id="rId4"/>
  </hyperlinks>
  <printOptions horizontalCentered="1"/>
  <pageMargins left="0.25" right="0.25" top="0.75" bottom="0.75" header="0.3" footer="0.3"/>
  <pageSetup orientation="portrait" paperSize="9" scale="35" fitToHeight="0" firstPageNumber="0"/>
  <headerFooter alignWithMargins="0">
    <oddHeader/>
    <oddFooter>&amp;CСтраница &amp;P из &amp;N</oddFooter>
    <evenHeader/>
    <evenFooter/>
    <firstHeader/>
    <firstFooter/>
  </headerFooter>
  <drawing r:id="rId5"/>
</worksheet>
</file>

<file path=xl/worksheets/sheet2.xml><?xml version="1.0" encoding="utf-8"?>
<worksheet xmlns:r="http://schemas.openxmlformats.org/officeDocument/2006/relationships" xmlns="http://schemas.openxmlformats.org/spreadsheetml/2006/main">
  <sheetPr codeName="Лист4">
    <outlinePr summaryBelow="1" summaryRight="1"/>
    <pageSetUpPr fitToPage="1"/>
  </sheetPr>
  <dimension ref="A1:IU171"/>
  <sheetViews>
    <sheetView showGridLines="0" showZeros="0" zoomScale="85" zoomScaleNormal="85" workbookViewId="0">
      <pane ySplit="12" topLeftCell="A13" activePane="bottomLeft" state="frozenSplit"/>
      <selection activeCell="I38" sqref="I38"/>
      <selection pane="bottomLeft" activeCell="A2" sqref="A2"/>
    </sheetView>
  </sheetViews>
  <sheetFormatPr baseColWidth="8" defaultColWidth="0" defaultRowHeight="11.25"/>
  <cols>
    <col width="12.33203125" customWidth="1" style="113" min="1" max="1"/>
    <col width="96.33203125" customWidth="1" style="113" min="2" max="2"/>
    <col width="8.83203125" customWidth="1" style="113" min="3" max="3"/>
    <col width="23.5" customWidth="1" style="117" min="4" max="4"/>
    <col hidden="1" style="25" min="5" max="5"/>
    <col hidden="1" style="25" min="6" max="16384"/>
  </cols>
  <sheetData>
    <row r="1" ht="12.75" customHeight="1" s="127">
      <c r="A1" s="21" t="n"/>
      <c r="B1" s="22" t="n"/>
      <c r="C1" s="22" t="n"/>
      <c r="D1" s="22" t="inlineStr">
        <is>
          <t>Дата актуальности:</t>
        </is>
      </c>
    </row>
    <row r="2" ht="12.75" customHeight="1" s="127">
      <c r="A2" s="21" t="n"/>
      <c r="B2" s="23" t="n"/>
      <c r="C2" s="23" t="n"/>
      <c r="D2" s="23" t="n">
        <v>44151</v>
      </c>
    </row>
    <row r="3" ht="12.75" customHeight="1" s="127">
      <c r="A3" s="21" t="n"/>
      <c r="B3" s="22" t="n"/>
      <c r="C3" s="22" t="n"/>
      <c r="D3" s="22" t="inlineStr">
        <is>
          <t>Контактный телефон:</t>
        </is>
      </c>
    </row>
    <row r="4" ht="12.75" customHeight="1" s="127">
      <c r="A4" s="25" t="n"/>
      <c r="B4" s="24" t="n"/>
      <c r="C4" s="24" t="n"/>
      <c r="D4" s="24" t="inlineStr">
        <is>
          <t>8-800-333-88-17</t>
        </is>
      </c>
    </row>
    <row r="5" ht="12.75" customHeight="1" s="127">
      <c r="A5" s="25" t="n"/>
      <c r="B5" s="26" t="n"/>
      <c r="C5" s="26" t="n"/>
      <c r="D5" s="26" t="inlineStr">
        <is>
          <t>info@ekf.su</t>
        </is>
      </c>
    </row>
    <row r="6" ht="14.25" customHeight="1" s="127">
      <c r="A6" s="27" t="n"/>
      <c r="B6" s="28" t="n"/>
    </row>
    <row r="7" ht="14.25" customHeight="1" s="127">
      <c r="A7" s="112" t="inlineStr">
        <is>
          <t>КАЧЕСТВО, ДОСТУПНОЕ ЛЮДЯМ</t>
        </is>
      </c>
    </row>
    <row r="9" ht="15.75" customFormat="1" customHeight="1" s="115">
      <c r="A9" s="114" t="n"/>
    </row>
    <row r="10" ht="20.25" customHeight="1" s="127">
      <c r="A10" s="116" t="inlineStr">
        <is>
          <t>Рекламная продукция</t>
        </is>
      </c>
    </row>
    <row r="11" ht="45" customFormat="1" customHeight="1" s="31">
      <c r="A11" s="118" t="inlineStr">
        <is>
          <t>Артикул</t>
        </is>
      </c>
      <c r="B11" s="118" t="inlineStr">
        <is>
          <t>Номенклатура</t>
        </is>
      </c>
      <c r="C11" s="120" t="inlineStr">
        <is>
          <t>Базовая цена</t>
        </is>
      </c>
      <c r="D11" s="121" t="n"/>
    </row>
    <row r="12" ht="12.75" customFormat="1" customHeight="1" s="34">
      <c r="A12" s="119" t="n"/>
      <c r="B12" s="119" t="n"/>
      <c r="C12" s="32" t="inlineStr">
        <is>
          <t>Ед.</t>
        </is>
      </c>
      <c r="D12" s="33" t="inlineStr">
        <is>
          <t>Цена с НДС</t>
        </is>
      </c>
    </row>
    <row r="13">
      <c r="A13" s="35" t="n"/>
      <c r="B13" s="35" t="inlineStr">
        <is>
          <t>Выставочное оборудование</t>
        </is>
      </c>
      <c r="C13" s="35" t="n"/>
      <c r="D13" s="36" t="n"/>
    </row>
    <row r="14" customFormat="1" s="40">
      <c r="A14" s="37" t="inlineStr">
        <is>
          <t>Г0115</t>
        </is>
      </c>
      <c r="B14" s="37" t="inlineStr">
        <is>
          <t>Пластиковая табличка с логотипом (больш.стенд)</t>
        </is>
      </c>
      <c r="C14" s="38" t="inlineStr">
        <is>
          <t>шт</t>
        </is>
      </c>
      <c r="D14" s="39" t="n">
        <v>86.5</v>
      </c>
    </row>
    <row r="15">
      <c r="A15" s="35" t="n"/>
      <c r="B15" s="35" t="inlineStr">
        <is>
          <t>На списание</t>
        </is>
      </c>
      <c r="C15" s="35" t="n"/>
      <c r="D15" s="36" t="n"/>
    </row>
    <row r="16" customFormat="1" s="40">
      <c r="A16" s="37" t="inlineStr">
        <is>
          <t>К1337</t>
        </is>
      </c>
      <c r="B16" s="37" t="inlineStr">
        <is>
          <t>01 Мастер-каталог 26</t>
        </is>
      </c>
      <c r="C16" s="38" t="inlineStr">
        <is>
          <t>шт</t>
        </is>
      </c>
      <c r="D16" s="39" t="n">
        <v>200</v>
      </c>
    </row>
    <row r="17">
      <c r="A17" s="37" t="n">
        <v>55354</v>
      </c>
      <c r="B17" s="37" t="inlineStr">
        <is>
          <t>01 Мастер-каталог 27</t>
        </is>
      </c>
      <c r="C17" s="38" t="inlineStr">
        <is>
          <t>шт</t>
        </is>
      </c>
      <c r="D17" s="39" t="n">
        <v>200</v>
      </c>
    </row>
    <row r="18">
      <c r="A18" s="37" t="n">
        <v>8263</v>
      </c>
      <c r="B18" s="37" t="inlineStr">
        <is>
          <t>01 Мастер-каталог 28</t>
        </is>
      </c>
      <c r="C18" s="38" t="inlineStr">
        <is>
          <t>шт</t>
        </is>
      </c>
      <c r="D18" s="39" t="n">
        <v>250</v>
      </c>
    </row>
    <row r="19" customFormat="1" s="40">
      <c r="A19" s="37" t="inlineStr">
        <is>
          <t>p9946</t>
        </is>
      </c>
      <c r="B19" s="37" t="inlineStr">
        <is>
          <t>Альбом типовых решений "Лоток"</t>
        </is>
      </c>
      <c r="C19" s="38" t="inlineStr">
        <is>
          <t>шт</t>
        </is>
      </c>
      <c r="D19" s="39" t="n">
        <v>200</v>
      </c>
    </row>
    <row r="20">
      <c r="A20" s="37" t="n">
        <v>2354</v>
      </c>
      <c r="B20" s="37" t="inlineStr">
        <is>
          <t>Буклет о компании EKF_l</t>
        </is>
      </c>
      <c r="C20" s="38" t="inlineStr">
        <is>
          <t>шт</t>
        </is>
      </c>
      <c r="D20" s="39" t="n">
        <v>0.1</v>
      </c>
    </row>
    <row r="21" customFormat="1" s="40">
      <c r="A21" s="37" t="inlineStr">
        <is>
          <t>е5811</t>
        </is>
      </c>
      <c r="B21" s="37" t="inlineStr">
        <is>
          <t>Карман навесной под буклеты</t>
        </is>
      </c>
      <c r="C21" s="38" t="inlineStr">
        <is>
          <t>шт</t>
        </is>
      </c>
      <c r="D21" s="39" t="n">
        <v>329</v>
      </c>
    </row>
    <row r="22">
      <c r="A22" s="37" t="inlineStr">
        <is>
          <t>Л9058</t>
        </is>
      </c>
      <c r="B22" s="37" t="inlineStr">
        <is>
          <t>Каталог решений АПК</t>
        </is>
      </c>
      <c r="C22" s="38" t="inlineStr">
        <is>
          <t>шт</t>
        </is>
      </c>
      <c r="D22" s="39" t="n">
        <v>20</v>
      </c>
    </row>
    <row r="23" customFormat="1" s="40">
      <c r="A23" s="37" t="n">
        <v>34120</v>
      </c>
      <c r="B23" s="37" t="inlineStr">
        <is>
          <t>Каталог электрика</t>
        </is>
      </c>
      <c r="C23" s="38" t="inlineStr">
        <is>
          <t>шт</t>
        </is>
      </c>
      <c r="D23" s="39" t="n">
        <v>70</v>
      </c>
    </row>
    <row r="24">
      <c r="A24" s="37" t="inlineStr">
        <is>
          <t>1003КП</t>
        </is>
      </c>
      <c r="B24" s="37" t="inlineStr">
        <is>
          <t>Книга продаж v.3</t>
        </is>
      </c>
      <c r="C24" s="38" t="inlineStr">
        <is>
          <t>шт</t>
        </is>
      </c>
      <c r="D24" s="39" t="n">
        <v>75</v>
      </c>
    </row>
    <row r="25">
      <c r="A25" s="37" t="n">
        <v>32397</v>
      </c>
      <c r="B25" s="37" t="inlineStr">
        <is>
          <t>Мастер-каталог 24</t>
        </is>
      </c>
      <c r="C25" s="38" t="inlineStr">
        <is>
          <t>шт</t>
        </is>
      </c>
      <c r="D25" s="39" t="n">
        <v>128</v>
      </c>
    </row>
    <row r="26">
      <c r="A26" s="37" t="inlineStr">
        <is>
          <t>3108plakat</t>
        </is>
      </c>
      <c r="B26" s="37" t="inlineStr">
        <is>
          <t>Плакат "Как сделать ваш дом уютным? " (594*841мм)</t>
        </is>
      </c>
      <c r="C26" s="38" t="inlineStr">
        <is>
          <t>шт</t>
        </is>
      </c>
      <c r="D26" s="39" t="n">
        <v>1</v>
      </c>
    </row>
    <row r="27">
      <c r="A27" s="37" t="n">
        <v>31506</v>
      </c>
      <c r="B27" s="37" t="inlineStr">
        <is>
          <t>Плакат "НКУ 2016"</t>
        </is>
      </c>
      <c r="C27" s="38" t="inlineStr">
        <is>
          <t>шт</t>
        </is>
      </c>
      <c r="D27" s="39" t="n">
        <v>1175</v>
      </c>
    </row>
    <row r="28" customFormat="1" s="40">
      <c r="A28" s="37" t="inlineStr">
        <is>
          <t>pp9210</t>
        </is>
      </c>
      <c r="B28" s="37" t="inlineStr">
        <is>
          <t>Стеллаж прямой 65А</t>
        </is>
      </c>
      <c r="C28" s="38" t="inlineStr">
        <is>
          <t>шт</t>
        </is>
      </c>
      <c r="D28" s="39" t="n">
        <v>7600</v>
      </c>
    </row>
    <row r="29">
      <c r="A29" s="37" t="inlineStr">
        <is>
          <t>Ю1281</t>
        </is>
      </c>
      <c r="B29" s="37" t="inlineStr">
        <is>
          <t>Воблер Лучшая цена</t>
        </is>
      </c>
      <c r="C29" s="38" t="inlineStr">
        <is>
          <t>шт</t>
        </is>
      </c>
      <c r="D29" s="39" t="n">
        <v>22</v>
      </c>
    </row>
    <row r="30">
      <c r="A30" s="35" t="n"/>
      <c r="B30" s="35" t="inlineStr">
        <is>
          <t>Полиграфическая продукция</t>
        </is>
      </c>
      <c r="C30" s="35" t="n"/>
      <c r="D30" s="36" t="n"/>
    </row>
    <row r="31">
      <c r="A31" s="37" t="n">
        <v>55577</v>
      </c>
      <c r="B31" s="37" t="inlineStr">
        <is>
          <t>Альбом типовых решений "Молниезащита"</t>
        </is>
      </c>
      <c r="C31" s="38" t="inlineStr">
        <is>
          <t>шт</t>
        </is>
      </c>
      <c r="D31" s="39" t="n">
        <v>200</v>
      </c>
    </row>
    <row r="32">
      <c r="A32" s="37" t="n">
        <v>33272</v>
      </c>
      <c r="B32" s="37" t="inlineStr">
        <is>
          <t>Ассортиментный буклет EKF</t>
        </is>
      </c>
      <c r="C32" s="38" t="inlineStr">
        <is>
          <t>шт</t>
        </is>
      </c>
      <c r="D32" s="39" t="n">
        <v>1</v>
      </c>
    </row>
    <row r="33">
      <c r="A33" s="37" t="inlineStr">
        <is>
          <t>ж9424</t>
        </is>
      </c>
      <c r="B33" s="37" t="inlineStr">
        <is>
          <t>Каталог "Averes"</t>
        </is>
      </c>
      <c r="C33" s="38" t="inlineStr">
        <is>
          <t xml:space="preserve">шт </t>
        </is>
      </c>
      <c r="D33" s="39" t="n">
        <v>70</v>
      </c>
    </row>
    <row r="34">
      <c r="A34" s="37" t="inlineStr">
        <is>
          <t>ж9545</t>
        </is>
      </c>
      <c r="B34" s="37" t="inlineStr">
        <is>
          <t>Каталог «Решения по промышленности»</t>
        </is>
      </c>
      <c r="C34" s="38" t="inlineStr">
        <is>
          <t>шт</t>
        </is>
      </c>
      <c r="D34" s="39" t="n">
        <v>70</v>
      </c>
    </row>
    <row r="35">
      <c r="A35" s="37" t="inlineStr">
        <is>
          <t>и9043</t>
        </is>
      </c>
      <c r="B35" s="37" t="inlineStr">
        <is>
          <t>Каталог для проектировщиков</t>
        </is>
      </c>
      <c r="C35" s="38" t="inlineStr">
        <is>
          <t>шт</t>
        </is>
      </c>
      <c r="D35" s="39" t="n">
        <v>70</v>
      </c>
    </row>
    <row r="36" customFormat="1" s="40">
      <c r="A36" s="37" t="inlineStr">
        <is>
          <t>К2427</t>
        </is>
      </c>
      <c r="B36" s="37" t="inlineStr">
        <is>
          <t>Каталог решений АВР</t>
        </is>
      </c>
      <c r="C36" s="38" t="inlineStr">
        <is>
          <t>шт</t>
        </is>
      </c>
      <c r="D36" s="39" t="n">
        <v>70</v>
      </c>
    </row>
    <row r="37">
      <c r="A37" s="37" t="inlineStr">
        <is>
          <t>C0630</t>
        </is>
      </c>
      <c r="B37" s="37" t="inlineStr">
        <is>
          <t>Книга продаж v.5</t>
        </is>
      </c>
      <c r="C37" s="38" t="inlineStr">
        <is>
          <t>шт</t>
        </is>
      </c>
      <c r="D37" s="39" t="n">
        <v>30</v>
      </c>
    </row>
    <row r="38">
      <c r="A38" s="37" t="n">
        <v>31399</v>
      </c>
      <c r="B38" s="37" t="inlineStr">
        <is>
          <t xml:space="preserve">Мастер-каталог (английская версия) </t>
        </is>
      </c>
      <c r="C38" s="38" t="inlineStr">
        <is>
          <t>шт</t>
        </is>
      </c>
      <c r="D38" s="39" t="n">
        <v>310</v>
      </c>
    </row>
    <row r="39">
      <c r="A39" s="37" t="n">
        <v>2029</v>
      </c>
      <c r="B39" s="37" t="inlineStr">
        <is>
          <t>Мастер-каталог 29</t>
        </is>
      </c>
      <c r="C39" s="38" t="inlineStr">
        <is>
          <t>шт</t>
        </is>
      </c>
      <c r="D39" s="39" t="n">
        <v>310</v>
      </c>
    </row>
    <row r="40">
      <c r="A40" s="37" t="n">
        <v>36460</v>
      </c>
      <c r="B40" s="37" t="inlineStr">
        <is>
          <t>Стойка напольная для полиграфии</t>
        </is>
      </c>
      <c r="C40" s="38" t="inlineStr">
        <is>
          <t>шт</t>
        </is>
      </c>
      <c r="D40" s="39" t="n">
        <v>3500</v>
      </c>
    </row>
    <row r="41">
      <c r="A41" s="37" t="inlineStr">
        <is>
          <t>К2073</t>
        </is>
      </c>
      <c r="B41" s="37" t="inlineStr">
        <is>
          <t>Табличка в машину</t>
        </is>
      </c>
      <c r="C41" s="38" t="inlineStr">
        <is>
          <t>шт</t>
        </is>
      </c>
      <c r="D41" s="39" t="n">
        <v>14</v>
      </c>
    </row>
    <row r="42">
      <c r="A42" s="35" t="n"/>
      <c r="B42" s="35" t="inlineStr">
        <is>
          <t xml:space="preserve">Презентеры </t>
        </is>
      </c>
      <c r="C42" s="35" t="n"/>
      <c r="D42" s="36" t="n"/>
    </row>
    <row r="43">
      <c r="A43" s="37" t="inlineStr">
        <is>
          <t>и9184</t>
        </is>
      </c>
      <c r="B43" s="37" t="inlineStr">
        <is>
          <t>Диспенсер для изолент</t>
        </is>
      </c>
      <c r="C43" s="38" t="inlineStr">
        <is>
          <t>шт</t>
        </is>
      </c>
      <c r="D43" s="39" t="n">
        <v>1645</v>
      </c>
    </row>
    <row r="44">
      <c r="A44" s="37" t="inlineStr">
        <is>
          <t>и9718</t>
        </is>
      </c>
      <c r="B44" s="37" t="inlineStr">
        <is>
          <t>Презентер "AVERES"</t>
        </is>
      </c>
      <c r="C44" s="38" t="inlineStr">
        <is>
          <t>шт</t>
        </is>
      </c>
      <c r="D44" s="39" t="n">
        <v>950</v>
      </c>
    </row>
    <row r="45">
      <c r="A45" s="37" t="n">
        <v>32978.1</v>
      </c>
      <c r="B45" s="37" t="inlineStr">
        <is>
          <t>Презентер "PROxima для модульной автоматики"</t>
        </is>
      </c>
      <c r="C45" s="38" t="inlineStr">
        <is>
          <t>шт</t>
        </is>
      </c>
      <c r="D45" s="39" t="n">
        <v>800</v>
      </c>
    </row>
    <row r="46">
      <c r="A46" s="37" t="n">
        <v>29875</v>
      </c>
      <c r="B46" s="37" t="inlineStr">
        <is>
          <t>Презентер "Изолента SafeFlex"</t>
        </is>
      </c>
      <c r="C46" s="38" t="inlineStr">
        <is>
          <t>шт</t>
        </is>
      </c>
      <c r="D46" s="39" t="n">
        <v>85</v>
      </c>
    </row>
    <row r="47">
      <c r="A47" s="37" t="inlineStr">
        <is>
          <t>K1117</t>
        </is>
      </c>
      <c r="B47" s="37" t="inlineStr">
        <is>
          <t>Презентер "Каучуковые разъёмы"</t>
        </is>
      </c>
      <c r="C47" s="38" t="inlineStr">
        <is>
          <t>шт</t>
        </is>
      </c>
      <c r="D47" s="39" t="n">
        <v>800</v>
      </c>
    </row>
    <row r="48">
      <c r="A48" s="37" t="n">
        <v>55000</v>
      </c>
      <c r="B48" s="37" t="inlineStr">
        <is>
          <t>Презентер "Лоток T-Line"</t>
        </is>
      </c>
      <c r="C48" s="38" t="inlineStr">
        <is>
          <t>шт</t>
        </is>
      </c>
      <c r="D48" s="39" t="n">
        <v>500</v>
      </c>
    </row>
    <row r="49">
      <c r="A49" s="37" t="n">
        <v>35149</v>
      </c>
      <c r="B49" s="37" t="inlineStr">
        <is>
          <t>Презентер "Минск"</t>
        </is>
      </c>
      <c r="C49" s="38" t="inlineStr">
        <is>
          <t>шт</t>
        </is>
      </c>
      <c r="D49" s="39" t="n">
        <v>900</v>
      </c>
    </row>
    <row r="50">
      <c r="A50" s="37" t="inlineStr">
        <is>
          <t>C0613</t>
        </is>
      </c>
      <c r="B50" s="37" t="inlineStr">
        <is>
          <t>Презентер "Светосигнальная арматура XB4"</t>
        </is>
      </c>
      <c r="C50" s="38" t="inlineStr">
        <is>
          <t>шт</t>
        </is>
      </c>
      <c r="D50" s="39" t="n">
        <v>1500</v>
      </c>
    </row>
    <row r="51">
      <c r="A51" s="37" t="n">
        <v>77788</v>
      </c>
      <c r="B51" s="37" t="inlineStr">
        <is>
          <t>Презентер "Электроустановка ОП"</t>
        </is>
      </c>
      <c r="C51" s="38" t="inlineStr">
        <is>
          <t>шт</t>
        </is>
      </c>
      <c r="D51" s="39" t="n">
        <v>400</v>
      </c>
    </row>
    <row r="52">
      <c r="A52" s="35" t="n"/>
      <c r="B52" s="35" t="inlineStr">
        <is>
          <t>Стеллажи EKF</t>
        </is>
      </c>
      <c r="C52" s="35" t="n"/>
      <c r="D52" s="36" t="n"/>
    </row>
    <row r="53">
      <c r="A53" s="37" t="n">
        <v>89078</v>
      </c>
      <c r="B53" s="37" t="inlineStr">
        <is>
          <t>Корзина для стеллажа 100</t>
        </is>
      </c>
      <c r="C53" s="38" t="inlineStr">
        <is>
          <t>шт</t>
        </is>
      </c>
      <c r="D53" s="39" t="n">
        <v>750</v>
      </c>
    </row>
    <row r="54">
      <c r="A54" s="37" t="n">
        <v>79095</v>
      </c>
      <c r="B54" s="37" t="inlineStr">
        <is>
          <t>Корзина для стеллажа 60</t>
        </is>
      </c>
      <c r="C54" s="38" t="inlineStr">
        <is>
          <t>шт</t>
        </is>
      </c>
      <c r="D54" s="39" t="n">
        <v>650</v>
      </c>
    </row>
    <row r="55">
      <c r="A55" s="37" t="n">
        <v>90045</v>
      </c>
      <c r="B55" s="37" t="inlineStr">
        <is>
          <t>Перегородка к корзине</t>
        </is>
      </c>
      <c r="C55" s="38" t="inlineStr">
        <is>
          <t>шт</t>
        </is>
      </c>
      <c r="D55" s="39" t="n">
        <v>80</v>
      </c>
    </row>
    <row r="56">
      <c r="A56" s="37" t="n">
        <v>44909</v>
      </c>
      <c r="B56" s="37" t="inlineStr">
        <is>
          <t>Полка для стеллажа 100</t>
        </is>
      </c>
      <c r="C56" s="38" t="inlineStr">
        <is>
          <t>шт</t>
        </is>
      </c>
      <c r="D56" s="39" t="n">
        <v>700</v>
      </c>
    </row>
    <row r="57">
      <c r="A57" s="37" t="inlineStr">
        <is>
          <t>p9209</t>
        </is>
      </c>
      <c r="B57" s="37" t="inlineStr">
        <is>
          <t>Стеллаж Готовое решение №1</t>
        </is>
      </c>
      <c r="C57" s="38" t="inlineStr">
        <is>
          <t>шт</t>
        </is>
      </c>
      <c r="D57" s="39" t="n">
        <v>26000</v>
      </c>
    </row>
    <row r="58">
      <c r="A58" s="37" t="inlineStr">
        <is>
          <t>p9173</t>
        </is>
      </c>
      <c r="B58" s="37" t="inlineStr">
        <is>
          <t>Стеллаж Готовое решение №2</t>
        </is>
      </c>
      <c r="C58" s="38" t="inlineStr">
        <is>
          <t>шт</t>
        </is>
      </c>
      <c r="D58" s="39" t="n">
        <v>31000</v>
      </c>
    </row>
    <row r="59">
      <c r="A59" s="37" t="inlineStr">
        <is>
          <t>p8963</t>
        </is>
      </c>
      <c r="B59" s="37" t="inlineStr">
        <is>
          <t>Стеллаж прямой 100А</t>
        </is>
      </c>
      <c r="C59" s="38" t="inlineStr">
        <is>
          <t>шт</t>
        </is>
      </c>
      <c r="D59" s="39" t="n">
        <v>8800</v>
      </c>
    </row>
    <row r="60">
      <c r="A60" s="37" t="inlineStr">
        <is>
          <t>p9170</t>
        </is>
      </c>
      <c r="B60" s="37" t="inlineStr">
        <is>
          <t>Стеллаж прямой 100В</t>
        </is>
      </c>
      <c r="C60" s="38" t="inlineStr">
        <is>
          <t>шт</t>
        </is>
      </c>
      <c r="D60" s="39" t="n">
        <v>8800</v>
      </c>
    </row>
    <row r="61">
      <c r="A61" s="37" t="inlineStr">
        <is>
          <t>p9171</t>
        </is>
      </c>
      <c r="B61" s="37" t="inlineStr">
        <is>
          <t>Стеллаж прямой 100С</t>
        </is>
      </c>
      <c r="C61" s="38" t="inlineStr">
        <is>
          <t>шт</t>
        </is>
      </c>
      <c r="D61" s="39" t="n">
        <v>10000</v>
      </c>
    </row>
    <row r="62">
      <c r="A62" s="37" t="inlineStr">
        <is>
          <t>p9210</t>
        </is>
      </c>
      <c r="B62" s="37" t="inlineStr">
        <is>
          <t>Стеллаж прямой 65А</t>
        </is>
      </c>
      <c r="C62" s="38" t="inlineStr">
        <is>
          <t>шт</t>
        </is>
      </c>
      <c r="D62" s="39" t="n">
        <v>7600</v>
      </c>
    </row>
    <row r="63">
      <c r="A63" s="37" t="inlineStr">
        <is>
          <t>p9211</t>
        </is>
      </c>
      <c r="B63" s="37" t="inlineStr">
        <is>
          <t>Стеллаж прямой 65В</t>
        </is>
      </c>
      <c r="C63" s="38" t="inlineStr">
        <is>
          <t>шт</t>
        </is>
      </c>
      <c r="D63" s="39" t="n">
        <v>7600</v>
      </c>
    </row>
    <row r="64">
      <c r="A64" s="37" t="inlineStr">
        <is>
          <t>p9172</t>
        </is>
      </c>
      <c r="B64" s="37" t="inlineStr">
        <is>
          <t>Стеллаж прямой 65С</t>
        </is>
      </c>
      <c r="C64" s="38" t="inlineStr">
        <is>
          <t>шт</t>
        </is>
      </c>
      <c r="D64" s="39" t="n">
        <v>8200</v>
      </c>
    </row>
    <row r="65">
      <c r="A65" s="37" t="inlineStr">
        <is>
          <t>p9212</t>
        </is>
      </c>
      <c r="B65" s="37" t="inlineStr">
        <is>
          <t>Стеллаж Угол А</t>
        </is>
      </c>
      <c r="C65" s="38" t="inlineStr">
        <is>
          <t>шт</t>
        </is>
      </c>
      <c r="D65" s="39" t="n">
        <v>7400</v>
      </c>
    </row>
    <row r="66">
      <c r="A66" s="37" t="inlineStr">
        <is>
          <t>p9213</t>
        </is>
      </c>
      <c r="B66" s="37" t="inlineStr">
        <is>
          <t>Стеллаж Угол В</t>
        </is>
      </c>
      <c r="C66" s="38" t="inlineStr">
        <is>
          <t>шт</t>
        </is>
      </c>
      <c r="D66" s="39" t="n">
        <v>7400</v>
      </c>
    </row>
    <row r="67">
      <c r="A67" s="37" t="inlineStr">
        <is>
          <t>p9214</t>
        </is>
      </c>
      <c r="B67" s="37" t="inlineStr">
        <is>
          <t>Стеллаж Угол С</t>
        </is>
      </c>
      <c r="C67" s="38" t="inlineStr">
        <is>
          <t>шт</t>
        </is>
      </c>
      <c r="D67" s="39" t="n">
        <v>8000</v>
      </c>
    </row>
    <row r="68">
      <c r="A68" s="35" t="n"/>
      <c r="B68" s="35" t="inlineStr">
        <is>
          <t>Сувенирная продукция</t>
        </is>
      </c>
      <c r="C68" s="35" t="n"/>
      <c r="D68" s="36" t="n"/>
    </row>
    <row r="69">
      <c r="A69" s="37" t="n">
        <v>78956</v>
      </c>
      <c r="B69" s="37" t="inlineStr">
        <is>
          <t>Брендированная сумка Avoid injury</t>
        </is>
      </c>
      <c r="C69" s="38" t="inlineStr">
        <is>
          <t>шт</t>
        </is>
      </c>
      <c r="D69" s="39" t="n">
        <v>46</v>
      </c>
    </row>
    <row r="70">
      <c r="A70" s="37" t="n">
        <v>78954</v>
      </c>
      <c r="B70" s="37" t="inlineStr">
        <is>
          <t>Брендированная сумка ВТ ОМ</t>
        </is>
      </c>
      <c r="C70" s="38" t="inlineStr">
        <is>
          <t>шт</t>
        </is>
      </c>
      <c r="D70" s="39" t="n">
        <v>46</v>
      </c>
    </row>
    <row r="71">
      <c r="A71" s="37" t="n">
        <v>78955</v>
      </c>
      <c r="B71" s="37" t="inlineStr">
        <is>
          <t>Брендированная сумка Проводник</t>
        </is>
      </c>
      <c r="C71" s="38" t="inlineStr">
        <is>
          <t>шт</t>
        </is>
      </c>
      <c r="D71" s="39" t="n">
        <v>46</v>
      </c>
    </row>
    <row r="72">
      <c r="A72" s="35" t="n"/>
      <c r="B72" s="35" t="inlineStr">
        <is>
          <t xml:space="preserve">Стенды </t>
        </is>
      </c>
      <c r="C72" s="35" t="n"/>
      <c r="D72" s="36" t="n"/>
    </row>
    <row r="73">
      <c r="A73" s="37" t="inlineStr">
        <is>
          <t>К0444</t>
        </is>
      </c>
      <c r="B73" s="37" t="inlineStr">
        <is>
          <t>Министенд "АВТОМАТИЧЕСКИЙ ВВОД РЕЗЕРВА"</t>
        </is>
      </c>
      <c r="C73" s="38" t="inlineStr">
        <is>
          <t>шт</t>
        </is>
      </c>
      <c r="D73" s="39" t="n">
        <v>12500</v>
      </c>
    </row>
    <row r="74">
      <c r="A74" s="37" t="inlineStr">
        <is>
          <t>p5746</t>
        </is>
      </c>
      <c r="B74" s="37" t="inlineStr">
        <is>
          <t>Министенд "АППАРАТУРА УПРАВЛЕНИЯ ДЛЯ АВР"</t>
        </is>
      </c>
      <c r="C74" s="38" t="inlineStr">
        <is>
          <t>шт</t>
        </is>
      </c>
      <c r="D74" s="39" t="n">
        <v>10000</v>
      </c>
    </row>
    <row r="75">
      <c r="A75" s="37" t="n">
        <v>31229</v>
      </c>
      <c r="B75" s="37" t="inlineStr">
        <is>
          <t>Министенд "АСИП"</t>
        </is>
      </c>
      <c r="C75" s="38" t="inlineStr">
        <is>
          <t>шт</t>
        </is>
      </c>
      <c r="D75" s="39" t="n">
        <v>3500</v>
      </c>
    </row>
    <row r="76">
      <c r="A76" s="37" t="inlineStr">
        <is>
          <t>C0376</t>
        </is>
      </c>
      <c r="B76" s="37" t="inlineStr">
        <is>
          <t>Министенд "ГЕРМЕТИЧНЫЕ КАБЕЛЬНЫЕ КОННЕКТОРЫ"</t>
        </is>
      </c>
      <c r="C76" s="38" t="inlineStr">
        <is>
          <t>шт</t>
        </is>
      </c>
      <c r="D76" s="39" t="n">
        <v>4000</v>
      </c>
    </row>
    <row r="77">
      <c r="A77" s="37" t="inlineStr">
        <is>
          <t>o6324</t>
        </is>
      </c>
      <c r="B77" s="37" t="inlineStr">
        <is>
          <t>Министенд "КОМПЛЕКСНАЯ ЗАЩИТА"</t>
        </is>
      </c>
      <c r="C77" s="38" t="inlineStr">
        <is>
          <t>шт</t>
        </is>
      </c>
      <c r="D77" s="39" t="n">
        <v>4000</v>
      </c>
    </row>
    <row r="78">
      <c r="A78" s="37" t="inlineStr">
        <is>
          <t>К0441</t>
        </is>
      </c>
      <c r="B78" s="37" t="inlineStr">
        <is>
          <t>Министенд "МОНТАЖ НАРУЖНОЙ ПРОВОДКИ"</t>
        </is>
      </c>
      <c r="C78" s="38" t="inlineStr">
        <is>
          <t>шт</t>
        </is>
      </c>
      <c r="D78" s="39" t="n">
        <v>3500</v>
      </c>
    </row>
    <row r="79">
      <c r="A79" s="37" t="inlineStr">
        <is>
          <t>К0442</t>
        </is>
      </c>
      <c r="B79" s="37" t="inlineStr">
        <is>
          <t>Министенд "МОНТАЖ СКРЫТОЙ ПРОВОДКИ"</t>
        </is>
      </c>
      <c r="C79" s="38" t="inlineStr">
        <is>
          <t>шт</t>
        </is>
      </c>
      <c r="D79" s="39" t="n">
        <v>3500</v>
      </c>
    </row>
    <row r="80">
      <c r="A80" s="37" t="inlineStr">
        <is>
          <t>К0443</t>
        </is>
      </c>
      <c r="B80" s="37" t="inlineStr">
        <is>
          <t>Министенд "НАДЕЖНАЯ ЭЛЕКТРИКА ДЛЯ КВАРТИРЫ"</t>
        </is>
      </c>
      <c r="C80" s="38" t="inlineStr">
        <is>
          <t>шт</t>
        </is>
      </c>
      <c r="D80" s="39" t="n">
        <v>5000</v>
      </c>
    </row>
    <row r="81">
      <c r="A81" s="37" t="inlineStr">
        <is>
          <t>К0440</t>
        </is>
      </c>
      <c r="B81" s="37" t="inlineStr">
        <is>
          <t>Министенд "ПОДВОД ЭЛЕКТРОЭНЕРГИИ К ЧАСТНОМУ ДОМУ"</t>
        </is>
      </c>
      <c r="C81" s="38" t="inlineStr">
        <is>
          <t>шт</t>
        </is>
      </c>
      <c r="D81" s="39" t="n">
        <v>3500</v>
      </c>
    </row>
    <row r="82">
      <c r="A82" s="37" t="inlineStr">
        <is>
          <t>К0445</t>
        </is>
      </c>
      <c r="B82" s="37" t="inlineStr">
        <is>
          <t>Министенд "ПОДКЛЮЧЕНИЕ ЭЛЕКТРОПРИБОРОВ НА САДОВОМ УЧАСТКЕ"</t>
        </is>
      </c>
      <c r="C82" s="38" t="inlineStr">
        <is>
          <t>шт</t>
        </is>
      </c>
      <c r="D82" s="39" t="n">
        <v>3500</v>
      </c>
    </row>
    <row r="83">
      <c r="A83" s="37" t="inlineStr">
        <is>
          <t>К0439</t>
        </is>
      </c>
      <c r="B83" s="37" t="inlineStr">
        <is>
          <t>Министенд "РЕЛЕЙНАЯ АВТОМАТИКА ДЛЯ ДОМА И КВАРТИРЫ"</t>
        </is>
      </c>
      <c r="C83" s="38" t="inlineStr">
        <is>
          <t>шт</t>
        </is>
      </c>
      <c r="D83" s="39" t="n">
        <v>4000</v>
      </c>
    </row>
    <row r="84">
      <c r="A84" s="37" t="inlineStr">
        <is>
          <t>и9438</t>
        </is>
      </c>
      <c r="B84" s="37" t="inlineStr">
        <is>
          <t>Министенд "РЕШЕНИЯ ДЛЯ ПРОМЫШЛЕННОСТИ"</t>
        </is>
      </c>
      <c r="C84" s="38" t="inlineStr">
        <is>
          <t>шт</t>
        </is>
      </c>
      <c r="D84" s="39" t="n">
        <v>4000</v>
      </c>
    </row>
    <row r="85">
      <c r="A85" s="37" t="inlineStr">
        <is>
          <t>К0438</t>
        </is>
      </c>
      <c r="B85" s="37" t="inlineStr">
        <is>
          <t>Министенд "СИСТЕМЫ УПРАВЛЕНИЯ МИКРОКЛИМАТОМ"</t>
        </is>
      </c>
      <c r="C85" s="38" t="inlineStr">
        <is>
          <t>шт</t>
        </is>
      </c>
      <c r="D85" s="39" t="n">
        <v>4000</v>
      </c>
    </row>
    <row r="86">
      <c r="A86" s="37" t="inlineStr">
        <is>
          <t>и9719</t>
        </is>
      </c>
      <c r="B86" s="37" t="inlineStr">
        <is>
          <t>Министенд "ЭЛЕКТРОТЕХНИКА EKF ДЛЯ ДОМА"</t>
        </is>
      </c>
      <c r="C86" s="38" t="inlineStr">
        <is>
          <t>шт</t>
        </is>
      </c>
      <c r="D86" s="39" t="n">
        <v>4000</v>
      </c>
    </row>
    <row r="87">
      <c r="A87" s="37" t="inlineStr">
        <is>
          <t>К0437</t>
        </is>
      </c>
      <c r="B87" s="37" t="inlineStr">
        <is>
          <t>Министенд "ЭФФЕКТИВНОЕ УПРАВЛЕНИЕ ЭЛЕКТРОДИГАТЕЛЕМ"</t>
        </is>
      </c>
      <c r="C87" s="38" t="inlineStr">
        <is>
          <t>шт</t>
        </is>
      </c>
      <c r="D87" s="39" t="n">
        <v>4000</v>
      </c>
    </row>
    <row r="88">
      <c r="A88" s="37" t="inlineStr">
        <is>
          <t>и9015</t>
        </is>
      </c>
      <c r="B88" s="37" t="inlineStr">
        <is>
          <t>Стенд "AVERES"</t>
        </is>
      </c>
      <c r="C88" s="38" t="inlineStr">
        <is>
          <t>шт</t>
        </is>
      </c>
      <c r="D88" s="39" t="n">
        <v>12000</v>
      </c>
    </row>
    <row r="89">
      <c r="A89" s="37" t="inlineStr">
        <is>
          <t>ж9331</t>
        </is>
      </c>
      <c r="B89" s="37" t="inlineStr">
        <is>
          <t>Стенд "BASIC"</t>
        </is>
      </c>
      <c r="C89" s="38" t="inlineStr">
        <is>
          <t>шт</t>
        </is>
      </c>
      <c r="D89" s="39" t="n">
        <v>7000</v>
      </c>
    </row>
    <row r="90">
      <c r="A90" s="37" t="n">
        <v>31446</v>
      </c>
      <c r="B90" s="37" t="inlineStr">
        <is>
          <t>Стенд "АКСЕССУАРЫ ДЛЯ ЭЛЕКТРОЩИТОВ"</t>
        </is>
      </c>
      <c r="C90" s="38" t="inlineStr">
        <is>
          <t>шт (1 )</t>
        </is>
      </c>
      <c r="D90" s="39" t="n">
        <v>5000</v>
      </c>
    </row>
    <row r="91">
      <c r="A91" s="37" t="n">
        <v>31491</v>
      </c>
      <c r="B91" s="37" t="inlineStr">
        <is>
          <t>Стенд "АППАРАТУРА ИЗМЕРЕНИЯ"</t>
        </is>
      </c>
      <c r="C91" s="38" t="inlineStr">
        <is>
          <t>шт</t>
        </is>
      </c>
      <c r="D91" s="39" t="n">
        <v>15000</v>
      </c>
    </row>
    <row r="92">
      <c r="A92" s="37" t="inlineStr">
        <is>
          <t>К0316</t>
        </is>
      </c>
      <c r="B92" s="37" t="inlineStr">
        <is>
          <t>Стенд "ВЫКЛЮЧАТЕЛИ - РАЗЪЕДИНИТЕЛИ"</t>
        </is>
      </c>
      <c r="C92" s="38" t="inlineStr">
        <is>
          <t>шт</t>
        </is>
      </c>
      <c r="D92" s="39" t="n">
        <v>10000</v>
      </c>
    </row>
    <row r="93">
      <c r="A93" s="37" t="n">
        <v>32386</v>
      </c>
      <c r="B93" s="37" t="inlineStr">
        <is>
          <t>Стенд "ГОФРИРОВАННЫЕ И ЖЁСТКИЕ ТРУБЫ, МЕТАЛЛОРУКАВ И АКСЕССУАРЫ" "Гофрированные и жесткие трубы, металлорукав и аксессуары 2016"</t>
        </is>
      </c>
      <c r="C93" s="38" t="inlineStr">
        <is>
          <t>шт</t>
        </is>
      </c>
      <c r="D93" s="39" t="n">
        <v>3000</v>
      </c>
    </row>
    <row r="94">
      <c r="A94" s="37" t="inlineStr">
        <is>
          <t>C0375</t>
        </is>
      </c>
      <c r="B94" s="37" t="inlineStr">
        <is>
          <t>Стенд "ЗВОНКИ БЫТОВЫЕ"</t>
        </is>
      </c>
      <c r="C94" s="38" t="inlineStr">
        <is>
          <t>шт</t>
        </is>
      </c>
      <c r="D94" s="39" t="n">
        <v>6000</v>
      </c>
    </row>
    <row r="95">
      <c r="A95" s="37" t="inlineStr">
        <is>
          <t>p7830</t>
        </is>
      </c>
      <c r="B95" s="37" t="inlineStr">
        <is>
          <t>Стенд "ИЗДЕЛИЯ В ЦВЕТЕ ПОД ДЕРЕВО"</t>
        </is>
      </c>
      <c r="C95" s="38" t="inlineStr">
        <is>
          <t>шт</t>
        </is>
      </c>
      <c r="D95" s="39" t="n">
        <v>3000</v>
      </c>
    </row>
    <row r="96">
      <c r="A96" s="37" t="n">
        <v>30735</v>
      </c>
      <c r="B96" s="37" t="inlineStr">
        <is>
          <t>Стенд "ИЗОЛЯТОРЫ ДЛЯ СИЛОВЫХ ШИН"</t>
        </is>
      </c>
      <c r="C96" s="38" t="inlineStr">
        <is>
          <t>шт</t>
        </is>
      </c>
      <c r="D96" s="39" t="n">
        <v>4500</v>
      </c>
    </row>
    <row r="97">
      <c r="A97" s="37" t="inlineStr">
        <is>
          <t>p015</t>
        </is>
      </c>
      <c r="B97" s="37" t="inlineStr">
        <is>
          <t>Стенд "ИНСТРУМЕНТ ДЛЯ ОПРЕССОВКИ, РЕЗКИ И СНЯТИЯ ИЗОЛЯЦИИ"</t>
        </is>
      </c>
      <c r="C97" s="38" t="inlineStr">
        <is>
          <t>шт</t>
        </is>
      </c>
      <c r="D97" s="39" t="n">
        <v>22500</v>
      </c>
    </row>
    <row r="98">
      <c r="A98" s="37" t="n">
        <v>31490</v>
      </c>
      <c r="B98" s="37" t="inlineStr">
        <is>
          <t>Стенд "КАБЕЛЬНЫЙ КАНАЛ EKF-PLAST"</t>
        </is>
      </c>
      <c r="C98" s="38" t="inlineStr">
        <is>
          <t>шт</t>
        </is>
      </c>
      <c r="D98" s="39" t="n">
        <v>3000</v>
      </c>
    </row>
    <row r="99">
      <c r="A99" s="37" t="inlineStr">
        <is>
          <t>ж9333</t>
        </is>
      </c>
      <c r="B99" s="37" t="inlineStr">
        <is>
          <t>Стенд "КОММУТАЦИОННАЯ АППАРАТУРА"</t>
        </is>
      </c>
      <c r="C99" s="38" t="inlineStr">
        <is>
          <t>шт</t>
        </is>
      </c>
      <c r="D99" s="39" t="n">
        <v>8000</v>
      </c>
    </row>
    <row r="100">
      <c r="A100" s="37" t="inlineStr">
        <is>
          <t>ж9329</t>
        </is>
      </c>
      <c r="B100" s="37" t="inlineStr">
        <is>
          <t>Стенд "КОРПУСА ЭЛЕКТРОЩИТОВ МЕТАЛЛИЧЕСКИЕ IP31"</t>
        </is>
      </c>
      <c r="C100" s="38" t="inlineStr">
        <is>
          <t>шт</t>
        </is>
      </c>
      <c r="D100" s="39" t="n">
        <v>4000</v>
      </c>
    </row>
    <row r="101">
      <c r="A101" s="37" t="inlineStr">
        <is>
          <t>ж9328</t>
        </is>
      </c>
      <c r="B101" s="37" t="inlineStr">
        <is>
          <t>Стенд "КОРПУСА ЭЛЕКТРОЩИТОВ МЕТАЛЛИЧЕСКИЕ IP54"</t>
        </is>
      </c>
      <c r="C101" s="38" t="inlineStr">
        <is>
          <t>шт</t>
        </is>
      </c>
      <c r="D101" s="39" t="n">
        <v>5000</v>
      </c>
    </row>
    <row r="102">
      <c r="A102" s="37" t="inlineStr">
        <is>
          <t>ж9325</t>
        </is>
      </c>
      <c r="B102" s="37" t="inlineStr">
        <is>
          <t>Стенд "КРЕПЕЖНЫЕ ИЗДЕЛИЯ"</t>
        </is>
      </c>
      <c r="C102" s="38" t="inlineStr">
        <is>
          <t>шт</t>
        </is>
      </c>
      <c r="D102" s="39" t="n">
        <v>3000</v>
      </c>
    </row>
    <row r="103">
      <c r="A103" s="37" t="inlineStr">
        <is>
          <t>c0257</t>
        </is>
      </c>
      <c r="B103" s="37" t="inlineStr">
        <is>
          <t>СТЕНД "МИНСК ГРУЗИЯ"</t>
        </is>
      </c>
      <c r="C103" s="38" t="inlineStr">
        <is>
          <t>шт</t>
        </is>
      </c>
      <c r="D103" s="39" t="n">
        <v>3500</v>
      </c>
    </row>
    <row r="104">
      <c r="A104" s="37" t="inlineStr">
        <is>
          <t>ж9330</t>
        </is>
      </c>
      <c r="B104" s="37" t="inlineStr">
        <is>
          <t>Стенд "МОДУЛЬНАЯ АППАРАТУРА"</t>
        </is>
      </c>
      <c r="C104" s="38" t="inlineStr">
        <is>
          <t>шт</t>
        </is>
      </c>
      <c r="D104" s="39" t="n">
        <v>7000</v>
      </c>
    </row>
    <row r="105">
      <c r="A105" s="37" t="n">
        <v>39077</v>
      </c>
      <c r="B105" s="37" t="inlineStr">
        <is>
          <t>Стенд "МОНТАЖНЫЕ КОРОБКИ"</t>
        </is>
      </c>
      <c r="C105" s="38" t="inlineStr">
        <is>
          <t>шт</t>
        </is>
      </c>
      <c r="D105" s="39" t="n">
        <v>3000</v>
      </c>
    </row>
    <row r="106">
      <c r="A106" s="37" t="n">
        <v>38704</v>
      </c>
      <c r="B106" s="37" t="inlineStr">
        <is>
          <t>Стенд "НАКОНЕЧНИКИ И ГИЛЬЗЫ"</t>
        </is>
      </c>
      <c r="C106" s="38" t="inlineStr">
        <is>
          <t>шт</t>
        </is>
      </c>
      <c r="D106" s="39" t="n">
        <v>7000</v>
      </c>
    </row>
    <row r="107">
      <c r="A107" s="37" t="n">
        <v>55500</v>
      </c>
      <c r="B107" s="37" t="inlineStr">
        <is>
          <t>Стенд "РУЧНОЙ МОНТАЖНЫЙ И ДИЭЛЕКТРИЧЕСКИЙ ИНСТРУМЕНТ И СРЕДСТВА ИЗМЕРЕНИЯ"</t>
        </is>
      </c>
      <c r="C107" s="38" t="inlineStr">
        <is>
          <t>шт</t>
        </is>
      </c>
      <c r="D107" s="39" t="n">
        <v>7000</v>
      </c>
    </row>
    <row r="108">
      <c r="A108" s="37" t="inlineStr">
        <is>
          <t>ж36958</t>
        </is>
      </c>
      <c r="B108" s="37" t="inlineStr">
        <is>
          <t>Стенд "СЕТЕВЫЕ ФИЛЬТРЫ,УДЛИНИТЕЛИ И АКСЕССУАРЫ"</t>
        </is>
      </c>
      <c r="C108" s="38" t="inlineStr">
        <is>
          <t>шт</t>
        </is>
      </c>
      <c r="D108" s="39" t="n">
        <v>3000</v>
      </c>
    </row>
    <row r="109">
      <c r="A109" s="37" t="inlineStr">
        <is>
          <t>ж9332</t>
        </is>
      </c>
      <c r="B109" s="37" t="inlineStr">
        <is>
          <t>Стенд "СИЛОВЫЕ АВТОМАТИЧЕСКИЕ ВЫКЛЮЧАТЕЛИ"</t>
        </is>
      </c>
      <c r="C109" s="38" t="inlineStr">
        <is>
          <t>шт</t>
        </is>
      </c>
      <c r="D109" s="39" t="n">
        <v>7000</v>
      </c>
    </row>
    <row r="110">
      <c r="A110" s="37" t="n">
        <v>30734</v>
      </c>
      <c r="B110" s="37" t="inlineStr">
        <is>
          <t>Стенд "СИЛОВЫЕ И ПРОМЫШЛЕННЫЕ РАЗЪЕМЫ"</t>
        </is>
      </c>
      <c r="C110" s="38" t="inlineStr">
        <is>
          <t>шт</t>
        </is>
      </c>
      <c r="D110" s="39" t="n">
        <v>5000</v>
      </c>
    </row>
    <row r="111">
      <c r="A111" s="37" t="n">
        <v>36183</v>
      </c>
      <c r="B111" s="37" t="inlineStr">
        <is>
          <t>Стенд "СРЕДСТВА АВТОМАТИЗАЦИИ И УПРАВЛЕНИЯ"</t>
        </is>
      </c>
      <c r="C111" s="38" t="inlineStr">
        <is>
          <t>шт</t>
        </is>
      </c>
      <c r="D111" s="39" t="n">
        <v>14000</v>
      </c>
    </row>
    <row r="112">
      <c r="A112" s="37" t="n">
        <v>36694</v>
      </c>
      <c r="B112" s="37" t="inlineStr">
        <is>
          <t>Стенд "УПРАВЛЕНИЕ И ЗАЩИТА ЭЛЕКТРОДВИГАТЕЛЕЙ"</t>
        </is>
      </c>
      <c r="C112" s="38" t="inlineStr">
        <is>
          <t>шт</t>
        </is>
      </c>
      <c r="D112" s="39" t="n">
        <v>15000</v>
      </c>
    </row>
    <row r="113">
      <c r="A113" s="37" t="inlineStr">
        <is>
          <t>p7829</t>
        </is>
      </c>
      <c r="B113" s="37" t="inlineStr">
        <is>
          <t>Стенд "УПРАВЛЕНИЕ ОСВЕЩЕНИЕМ"</t>
        </is>
      </c>
      <c r="C113" s="38" t="inlineStr">
        <is>
          <t>шт</t>
        </is>
      </c>
      <c r="D113" s="39" t="n">
        <v>7000</v>
      </c>
    </row>
    <row r="114">
      <c r="A114" s="37" t="inlineStr">
        <is>
          <t>ж9327</t>
        </is>
      </c>
      <c r="B114" s="37" t="inlineStr">
        <is>
          <t>Стенд "ЩИТЫ РАСПРЕДЕЛИТЕЛЬНЫЕ ПЛАСТИКОВЫЕ"</t>
        </is>
      </c>
      <c r="C114" s="38" t="inlineStr">
        <is>
          <t>шт</t>
        </is>
      </c>
      <c r="D114" s="39" t="n">
        <v>3500</v>
      </c>
    </row>
    <row r="115">
      <c r="A115" s="37" t="inlineStr">
        <is>
          <t>p014</t>
        </is>
      </c>
      <c r="B115" s="37" t="inlineStr">
        <is>
          <t>Стенд "ЭЛЕКТРОУСТАНОВОЧНЫЕ ИЗДЕЛИЯ ВАЛЕНСИЯ"</t>
        </is>
      </c>
      <c r="C115" s="38" t="inlineStr">
        <is>
          <t>шт</t>
        </is>
      </c>
      <c r="D115" s="39" t="n">
        <v>8000</v>
      </c>
    </row>
    <row r="116">
      <c r="A116" s="37" t="inlineStr">
        <is>
          <t>К0591</t>
        </is>
      </c>
      <c r="B116" s="37" t="inlineStr">
        <is>
          <t>Стенд "ЭЛЕКТРОУСТАНОВОЧНЫЕ ИЗДЕЛИЯ МИНСК"</t>
        </is>
      </c>
      <c r="C116" s="38" t="inlineStr">
        <is>
          <t>шт</t>
        </is>
      </c>
      <c r="D116" s="39" t="n">
        <v>3500</v>
      </c>
    </row>
    <row r="117">
      <c r="A117" s="37" t="inlineStr">
        <is>
          <t>ж9323</t>
        </is>
      </c>
      <c r="B117" s="37" t="inlineStr">
        <is>
          <t>Стенд "ЭЛЕКТРОУСТАНОВОЧНЫЕ ИЗДЕЛИЯ"</t>
        </is>
      </c>
      <c r="C117" s="38" t="inlineStr">
        <is>
          <t>шт</t>
        </is>
      </c>
      <c r="D117" s="39" t="n">
        <v>4000</v>
      </c>
    </row>
    <row r="118">
      <c r="A118" s="37" t="inlineStr">
        <is>
          <t>б8562</t>
        </is>
      </c>
      <c r="B118" s="37" t="inlineStr">
        <is>
          <t>Тумба для стендов с тремя рамами</t>
        </is>
      </c>
      <c r="C118" s="38" t="inlineStr">
        <is>
          <t>шт</t>
        </is>
      </c>
      <c r="D118" s="39" t="n">
        <v>13200</v>
      </c>
    </row>
    <row r="119">
      <c r="A119" s="35" t="n"/>
      <c r="B119" s="35" t="inlineStr">
        <is>
          <t>POSM</t>
        </is>
      </c>
      <c r="C119" s="35" t="n"/>
      <c r="D119" s="36" t="n"/>
    </row>
    <row r="120">
      <c r="A120" s="37" t="inlineStr">
        <is>
          <t>и9186</t>
        </is>
      </c>
      <c r="B120" s="37" t="inlineStr">
        <is>
          <t>Вертикальный диспенсер для изолент d 70 мм</t>
        </is>
      </c>
      <c r="C120" s="38" t="inlineStr">
        <is>
          <t>шт</t>
        </is>
      </c>
      <c r="D120" s="39" t="n">
        <v>270</v>
      </c>
    </row>
    <row r="121">
      <c r="A121" s="37" t="inlineStr">
        <is>
          <t>и9185</t>
        </is>
      </c>
      <c r="B121" s="37" t="inlineStr">
        <is>
          <t>Вертикальный диспенсер для изолент d 80 мм</t>
        </is>
      </c>
      <c r="C121" s="38" t="inlineStr">
        <is>
          <t>шт</t>
        </is>
      </c>
      <c r="D121" s="39" t="n">
        <v>300</v>
      </c>
    </row>
    <row r="122">
      <c r="A122" s="37" t="n">
        <v>35124</v>
      </c>
      <c r="B122" s="37" t="inlineStr">
        <is>
          <t>Вывеска "Открыто-Закрыто"</t>
        </is>
      </c>
      <c r="C122" s="38" t="inlineStr">
        <is>
          <t>шт</t>
        </is>
      </c>
      <c r="D122" s="39" t="n">
        <v>130</v>
      </c>
    </row>
    <row r="123">
      <c r="A123" s="37" t="n">
        <v>37355</v>
      </c>
      <c r="B123" s="37" t="inlineStr">
        <is>
          <t>Наклейка EKF 10 х 3 см</t>
        </is>
      </c>
      <c r="C123" s="38" t="inlineStr">
        <is>
          <t>шт</t>
        </is>
      </c>
      <c r="D123" s="39" t="n">
        <v>1</v>
      </c>
    </row>
    <row r="124">
      <c r="A124" s="37" t="n">
        <v>35126</v>
      </c>
      <c r="B124" s="37" t="inlineStr">
        <is>
          <t>Наклейка EKF 20 х 8 см</t>
        </is>
      </c>
      <c r="C124" s="38" t="inlineStr">
        <is>
          <t>шт</t>
        </is>
      </c>
      <c r="D124" s="39" t="n">
        <v>1</v>
      </c>
    </row>
    <row r="125">
      <c r="A125" s="37" t="n">
        <v>37356</v>
      </c>
      <c r="B125" s="37" t="inlineStr">
        <is>
          <t>Наклейка EKF 40 х 13 см</t>
        </is>
      </c>
      <c r="C125" s="38" t="inlineStr">
        <is>
          <t>шт</t>
        </is>
      </c>
      <c r="D125" s="39" t="n">
        <v>1</v>
      </c>
    </row>
    <row r="126">
      <c r="A126" s="37" t="n">
        <v>36875</v>
      </c>
      <c r="B126" s="37" t="inlineStr">
        <is>
          <t>Стойка для теплого пола</t>
        </is>
      </c>
      <c r="C126" s="38" t="inlineStr">
        <is>
          <t>шт</t>
        </is>
      </c>
      <c r="D126" s="39" t="n">
        <v>4045</v>
      </c>
    </row>
    <row r="127">
      <c r="A127" s="37" t="inlineStr">
        <is>
          <t>К5512</t>
        </is>
      </c>
      <c r="B127" s="37" t="inlineStr">
        <is>
          <t>Стойка напольная для кабель-канала</t>
        </is>
      </c>
      <c r="C127" s="38" t="inlineStr">
        <is>
          <t>шт</t>
        </is>
      </c>
      <c r="D127" s="39" t="n">
        <v>6000</v>
      </c>
    </row>
    <row r="128">
      <c r="A128" s="37" t="inlineStr">
        <is>
          <t>Н9683</t>
        </is>
      </c>
      <c r="B128" s="37" t="inlineStr">
        <is>
          <t>Стойка напольная для продукции</t>
        </is>
      </c>
      <c r="C128" s="38" t="inlineStr">
        <is>
          <t>шт</t>
        </is>
      </c>
      <c r="D128" s="39" t="n">
        <v>3400</v>
      </c>
    </row>
    <row r="129">
      <c r="A129" s="37" t="inlineStr">
        <is>
          <t>и9187</t>
        </is>
      </c>
      <c r="B129" s="37" t="inlineStr">
        <is>
          <t>Стойка напольная под термоусадочные трубки</t>
        </is>
      </c>
      <c r="C129" s="38" t="inlineStr">
        <is>
          <t>шт</t>
        </is>
      </c>
      <c r="D129" s="39" t="n">
        <v>4825</v>
      </c>
    </row>
    <row r="130">
      <c r="A130" s="37" t="n">
        <v>35122</v>
      </c>
      <c r="B130" s="37" t="inlineStr">
        <is>
          <t>Стоппер для полок</t>
        </is>
      </c>
      <c r="C130" s="38" t="inlineStr">
        <is>
          <t>шт</t>
        </is>
      </c>
      <c r="D130" s="39" t="n">
        <v>350</v>
      </c>
    </row>
    <row r="131">
      <c r="A131" s="37" t="n">
        <v>35125</v>
      </c>
      <c r="B131" s="37" t="inlineStr">
        <is>
          <t>Шелфтокер</t>
        </is>
      </c>
      <c r="C131" s="38" t="inlineStr">
        <is>
          <t>шт</t>
        </is>
      </c>
      <c r="D131" s="39" t="n">
        <v>90</v>
      </c>
    </row>
    <row r="132">
      <c r="A132" s="37" t="n">
        <v>8855</v>
      </c>
      <c r="B132" s="37" t="inlineStr">
        <is>
          <t>Шубер для стабилизатора</t>
        </is>
      </c>
      <c r="C132" s="38" t="inlineStr">
        <is>
          <t>шт</t>
        </is>
      </c>
      <c r="D132" s="39" t="n">
        <v>50</v>
      </c>
    </row>
    <row r="133">
      <c r="A133" s="37" t="inlineStr">
        <is>
          <t>Ю1608</t>
        </is>
      </c>
      <c r="B133" s="37" t="inlineStr">
        <is>
          <t>Монетница с рекламной вставкой</t>
        </is>
      </c>
      <c r="C133" s="38" t="inlineStr">
        <is>
          <t>шт</t>
        </is>
      </c>
      <c r="D133" s="39" t="n">
        <v>120</v>
      </c>
    </row>
    <row r="134">
      <c r="A134" s="37" t="inlineStr">
        <is>
          <t>Ю6575</t>
        </is>
      </c>
      <c r="B134" s="37" t="inlineStr">
        <is>
          <t>06 Наклейка на дверь "На себя"</t>
        </is>
      </c>
      <c r="C134" s="38" t="inlineStr">
        <is>
          <t>шт</t>
        </is>
      </c>
      <c r="D134" s="39" t="n">
        <v>30</v>
      </c>
    </row>
    <row r="135">
      <c r="A135" s="37" t="inlineStr">
        <is>
          <t>Ю6576</t>
        </is>
      </c>
      <c r="B135" s="37" t="inlineStr">
        <is>
          <t>07 Наклейка на дверь "От себя"</t>
        </is>
      </c>
      <c r="C135" s="38" t="inlineStr">
        <is>
          <t>шт</t>
        </is>
      </c>
      <c r="D135" s="39" t="n">
        <v>30</v>
      </c>
    </row>
    <row r="136">
      <c r="A136" s="35" t="n"/>
      <c r="B136" s="35" t="inlineStr">
        <is>
          <t>01.10 Дополнительные устройства на DIN-рейку EKF AVERES</t>
        </is>
      </c>
      <c r="C136" s="35" t="n"/>
      <c r="D136" s="36" t="n"/>
    </row>
    <row r="137">
      <c r="A137" s="37" t="inlineStr">
        <is>
          <t>av-snt-2-averes</t>
        </is>
      </c>
      <c r="B137" s="37" t="inlineStr">
        <is>
          <t>Расцепитель независимый (монтаж с левой стороны модульного устройства) AV-SNT-2 EKF AVERES</t>
        </is>
      </c>
      <c r="C137" s="38" t="inlineStr">
        <is>
          <t>шт</t>
        </is>
      </c>
      <c r="D137" s="39" t="n">
        <v>1581.55</v>
      </c>
    </row>
    <row r="138">
      <c r="A138" s="35" t="n"/>
      <c r="B138" s="35" t="inlineStr">
        <is>
          <t>04.05 Выключатели автоматические ВА-99С (Compact NS) до 1600А EKF PROxima</t>
        </is>
      </c>
      <c r="C138" s="35" t="n"/>
      <c r="D138" s="36" t="n"/>
    </row>
    <row r="139">
      <c r="A139" s="37" t="inlineStr">
        <is>
          <t>mccb99C-630-500</t>
        </is>
      </c>
      <c r="B139" s="37" t="inlineStr">
        <is>
          <t>Выключатель автоматический ВА-99C (Compact NS)  630/500А 3P 45кА EKF PROxima</t>
        </is>
      </c>
      <c r="C139" s="38" t="inlineStr">
        <is>
          <t>шт</t>
        </is>
      </c>
      <c r="D139" s="39" t="n">
        <v>43774.03</v>
      </c>
    </row>
    <row r="140">
      <c r="A140" s="35" t="n"/>
      <c r="B140" s="35" t="inlineStr">
        <is>
          <t>07.08 Регуляторы для устройств компенсации реактивной мощности</t>
        </is>
      </c>
      <c r="C140" s="35" t="n"/>
      <c r="D140" s="36" t="n"/>
    </row>
    <row r="141">
      <c r="A141" s="37" t="inlineStr">
        <is>
          <t>kkm-14-2</t>
        </is>
      </c>
      <c r="B141" s="37" t="inlineStr">
        <is>
          <t>Регулятор NOVAR 14.2 EKF PROxima</t>
        </is>
      </c>
      <c r="C141" s="38" t="inlineStr">
        <is>
          <t>шт</t>
        </is>
      </c>
      <c r="D141" s="39" t="n">
        <v>42198.69</v>
      </c>
    </row>
    <row r="142">
      <c r="A142" s="35" t="n"/>
      <c r="B142" s="35" t="inlineStr">
        <is>
          <t>07.10 ЭМС фильтры</t>
        </is>
      </c>
      <c r="C142" s="35" t="n"/>
      <c r="D142" s="36" t="n"/>
    </row>
    <row r="143">
      <c r="A143" s="37" t="inlineStr">
        <is>
          <t>vector-emi-1R5</t>
        </is>
      </c>
      <c r="B143" s="37" t="inlineStr">
        <is>
          <t>ЭМС-фильтры для преобразователя частоты 0,75-1,5 кВт</t>
        </is>
      </c>
      <c r="C143" s="38" t="inlineStr">
        <is>
          <t>шт</t>
        </is>
      </c>
      <c r="D143" s="39" t="n">
        <v>10650.92</v>
      </c>
    </row>
    <row r="144">
      <c r="A144" s="35" t="n"/>
      <c r="B144" s="35" t="inlineStr">
        <is>
          <t xml:space="preserve">09.08 Пульты </t>
        </is>
      </c>
      <c r="C144" s="35" t="n"/>
      <c r="D144" s="36" t="n"/>
    </row>
    <row r="145">
      <c r="A145" s="37" t="inlineStr">
        <is>
          <t>pkt-61</t>
        </is>
      </c>
      <c r="B145" s="37" t="inlineStr">
        <is>
          <t>Пульт кнопочный ПКТ-61 на 2 кнопки IP54 EKF PROxima</t>
        </is>
      </c>
      <c r="C145" s="38" t="inlineStr">
        <is>
          <t>шт</t>
        </is>
      </c>
      <c r="D145" s="39" t="n">
        <v>390.14</v>
      </c>
    </row>
    <row r="146">
      <c r="A146" s="35" t="n"/>
      <c r="B146" s="35" t="inlineStr">
        <is>
          <t>09.09 Выключатели кнопочные с блокировкой</t>
        </is>
      </c>
      <c r="C146" s="35" t="n"/>
      <c r="D146" s="36" t="n"/>
    </row>
    <row r="147">
      <c r="A147" s="37" t="inlineStr">
        <is>
          <t>vki-211</t>
        </is>
      </c>
      <c r="B147" s="37" t="inlineStr">
        <is>
          <t>Выключатель кнопочный с блокировкой ВКИ-211 6А 3P IP40  EKF PROxima</t>
        </is>
      </c>
      <c r="C147" s="38" t="inlineStr">
        <is>
          <t>шт</t>
        </is>
      </c>
      <c r="D147" s="39" t="n">
        <v>234.48</v>
      </c>
    </row>
    <row r="148">
      <c r="A148" s="37" t="inlineStr">
        <is>
          <t>vki-230</t>
        </is>
      </c>
      <c r="B148" s="37" t="inlineStr">
        <is>
          <t>Выключатель кнопочный с блокировкой ВКИ-230 16А 3P IP40  EKF PROxima</t>
        </is>
      </c>
      <c r="C148" s="38" t="inlineStr">
        <is>
          <t>шт</t>
        </is>
      </c>
      <c r="D148" s="39" t="n">
        <v>450.39</v>
      </c>
    </row>
    <row r="149">
      <c r="A149" s="35" t="n"/>
      <c r="B149" s="35" t="inlineStr">
        <is>
          <t>09.01.05 Лампа сменная светодиодная</t>
        </is>
      </c>
      <c r="C149" s="35" t="n"/>
      <c r="D149" s="36" t="n"/>
    </row>
    <row r="150">
      <c r="A150" s="37" t="inlineStr">
        <is>
          <t>BA9SA/W-220V</t>
        </is>
      </c>
      <c r="B150" s="37" t="inlineStr">
        <is>
          <t>Лампа сменная светодиодная BA9S 230В EKF PROxima</t>
        </is>
      </c>
      <c r="C150" s="38" t="inlineStr">
        <is>
          <t>шт</t>
        </is>
      </c>
      <c r="D150" s="39" t="n">
        <v>55.45</v>
      </c>
    </row>
    <row r="151">
      <c r="A151" s="35" t="n"/>
      <c r="B151" s="35" t="inlineStr">
        <is>
          <t>09.01.07 Светодиодная матрица AD-22HS</t>
        </is>
      </c>
      <c r="C151" s="35" t="n"/>
      <c r="D151" s="36" t="n"/>
    </row>
    <row r="152">
      <c r="A152" s="37" t="inlineStr">
        <is>
          <t>ledm-ad16-24-w</t>
        </is>
      </c>
      <c r="B152" s="37" t="inlineStr">
        <is>
          <t>Матрица светодиодная AD16-16HS белая 24 В DC (16мм) EKF PROxima</t>
        </is>
      </c>
      <c r="C152" s="38" t="inlineStr">
        <is>
          <t>шт</t>
        </is>
      </c>
      <c r="D152" s="39" t="n">
        <v>112.63</v>
      </c>
    </row>
    <row r="153">
      <c r="A153" s="37" t="inlineStr">
        <is>
          <t>ledm-ad16-24-y</t>
        </is>
      </c>
      <c r="B153" s="37" t="inlineStr">
        <is>
          <t>Матрица светодиодная AD16-16HS желтая 24 В DC (16мм) EKF PROxima</t>
        </is>
      </c>
      <c r="C153" s="38" t="inlineStr">
        <is>
          <t>шт</t>
        </is>
      </c>
      <c r="D153" s="39" t="n">
        <v>109.27</v>
      </c>
    </row>
    <row r="154">
      <c r="A154" s="37" t="inlineStr">
        <is>
          <t>ledm-ad16-24-g</t>
        </is>
      </c>
      <c r="B154" s="37" t="inlineStr">
        <is>
          <t>Матрица светодиодная AD16-16HS зеленая 24 В DC (16мм) EKF PROxima</t>
        </is>
      </c>
      <c r="C154" s="38" t="inlineStr">
        <is>
          <t>шт</t>
        </is>
      </c>
      <c r="D154" s="39" t="n">
        <v>109.27</v>
      </c>
    </row>
    <row r="155">
      <c r="A155" s="37" t="inlineStr">
        <is>
          <t>ledm-ad16-24-r</t>
        </is>
      </c>
      <c r="B155" s="37" t="inlineStr">
        <is>
          <t>Матрица светодиодная AD16-16HS красная 24 В DC (16мм) EKF PROxima</t>
        </is>
      </c>
      <c r="C155" s="38" t="inlineStr">
        <is>
          <t>шт</t>
        </is>
      </c>
      <c r="D155" s="39" t="n">
        <v>109.27</v>
      </c>
    </row>
    <row r="156">
      <c r="A156" s="35" t="n"/>
      <c r="B156" s="35" t="inlineStr">
        <is>
          <t>16.03.03 Лента Оградительная (ЛО) и Сигнальная (ЛСЭ)</t>
        </is>
      </c>
      <c r="C156" s="35" t="n"/>
      <c r="D156" s="36" t="n"/>
    </row>
    <row r="157">
      <c r="A157" s="37" t="inlineStr">
        <is>
          <t>lo-50x250-bas</t>
        </is>
      </c>
      <c r="B157" s="37" t="inlineStr">
        <is>
          <t>Лента оградительная ЛО "Красно-белая" 50х250 EKF Basic</t>
        </is>
      </c>
      <c r="C157" s="38" t="inlineStr">
        <is>
          <t>шт</t>
        </is>
      </c>
      <c r="D157" s="39" t="n">
        <v>181.28</v>
      </c>
    </row>
    <row r="158">
      <c r="A158" s="35" t="n"/>
      <c r="B158" s="35" t="inlineStr">
        <is>
          <t>24.02.02 Разъемы силовые каучуковые IP44 Proxima</t>
        </is>
      </c>
      <c r="C158" s="35" t="n"/>
      <c r="D158" s="36" t="n"/>
    </row>
    <row r="159">
      <c r="A159" s="37" t="inlineStr">
        <is>
          <t>RPS-011-16-230-44-ro</t>
        </is>
      </c>
      <c r="B159" s="37" t="inlineStr">
        <is>
          <t>Вилка оранжевая каучуковая прямая 230В 2P+PE 16A IP44 EKF PRO</t>
        </is>
      </c>
      <c r="C159" s="38" t="inlineStr">
        <is>
          <t>шт</t>
        </is>
      </c>
      <c r="D159" s="39" t="n">
        <v>141.28</v>
      </c>
    </row>
    <row r="160">
      <c r="A160" s="37" t="inlineStr">
        <is>
          <t>RPS-017-16-230-44-r</t>
        </is>
      </c>
      <c r="B160" s="37" t="inlineStr">
        <is>
          <t>Вилка угловая каучуковая 230В 2P+PE 16A IP44 EKF PRO</t>
        </is>
      </c>
      <c r="C160" s="38" t="inlineStr">
        <is>
          <t>шт</t>
        </is>
      </c>
      <c r="D160" s="39" t="n">
        <v>120.96</v>
      </c>
    </row>
    <row r="161">
      <c r="A161" s="37" t="inlineStr">
        <is>
          <t>RPS-018-16-230-44-r</t>
        </is>
      </c>
      <c r="B161" s="37" t="inlineStr">
        <is>
          <t>Роз. двухмест. с защит. крышками каучуковая 230В 2P+PE 16A IP44 EKF PRO</t>
        </is>
      </c>
      <c r="C161" s="38" t="inlineStr">
        <is>
          <t>шт</t>
        </is>
      </c>
      <c r="D161" s="39" t="n">
        <v>354.73</v>
      </c>
    </row>
    <row r="162">
      <c r="A162" s="37" t="inlineStr">
        <is>
          <t>RPS-014-16-230-44-r</t>
        </is>
      </c>
      <c r="B162" s="37" t="inlineStr">
        <is>
          <t>Роз. одномест. с защит. крышкой каучуковая 230В 2P+PE 16A IP44 EKF PRO</t>
        </is>
      </c>
      <c r="C162" s="38" t="inlineStr">
        <is>
          <t>шт</t>
        </is>
      </c>
      <c r="D162" s="39" t="n">
        <v>256.33</v>
      </c>
    </row>
    <row r="163">
      <c r="A163" s="37" t="inlineStr">
        <is>
          <t>RPS-012-16-230-44-r</t>
        </is>
      </c>
      <c r="B163" s="37" t="inlineStr">
        <is>
          <t>Роз. перенос. с защитной крышкой каучуковая 230В 2P+PE 16A IP44 EKF PRO</t>
        </is>
      </c>
      <c r="C163" s="38" t="inlineStr">
        <is>
          <t>шт</t>
        </is>
      </c>
      <c r="D163" s="39" t="n">
        <v>202.27</v>
      </c>
    </row>
    <row r="164">
      <c r="A164" s="37" t="inlineStr">
        <is>
          <t>RPS-012-16-230-44-ro</t>
        </is>
      </c>
      <c r="B164" s="37" t="inlineStr">
        <is>
          <t>Роз. перенос. с защитной крышкой оранжевая каучуковая 230В 2P+PE 16A IP44 EKF PRO</t>
        </is>
      </c>
      <c r="C164" s="38" t="inlineStr">
        <is>
          <t>шт</t>
        </is>
      </c>
      <c r="D164" s="39" t="n">
        <v>181.94</v>
      </c>
    </row>
    <row r="165">
      <c r="A165" s="37" t="inlineStr">
        <is>
          <t>RPS-015-16-230-44-r</t>
        </is>
      </c>
      <c r="B165" s="37" t="inlineStr">
        <is>
          <t>Роз. трехмест. с защит. крышками каучуковая 230В 2P+PE 16A IP44 EKF PRO</t>
        </is>
      </c>
      <c r="C165" s="38" t="inlineStr">
        <is>
          <t>шт</t>
        </is>
      </c>
      <c r="D165" s="39" t="n">
        <v>551.1799999999999</v>
      </c>
    </row>
    <row r="166">
      <c r="A166" s="35" t="n"/>
      <c r="B166" s="35" t="inlineStr">
        <is>
          <t>24.04.02 Розетки силовые переносные</t>
        </is>
      </c>
      <c r="C166" s="35" t="n"/>
      <c r="D166" s="36" t="n"/>
    </row>
    <row r="167">
      <c r="A167" s="37" t="inlineStr">
        <is>
          <t>ps-2252-32-380</t>
        </is>
      </c>
      <c r="B167" s="37" t="inlineStr">
        <is>
          <t>Розетка переносная 2252 3Р+РЕ+N 32А 380В IP67 EKF PROxima</t>
        </is>
      </c>
      <c r="C167" s="38" t="inlineStr">
        <is>
          <t>шт</t>
        </is>
      </c>
      <c r="D167" s="39" t="n">
        <v>769.13</v>
      </c>
    </row>
    <row r="168">
      <c r="A168" s="35" t="n"/>
      <c r="B168" s="35" t="inlineStr">
        <is>
          <t>27.15 Аксессуары для труб и металлорукава</t>
        </is>
      </c>
      <c r="C168" s="35" t="n"/>
      <c r="D168" s="36" t="n"/>
    </row>
    <row r="169">
      <c r="A169" s="37" t="inlineStr">
        <is>
          <t>smp-1-25-26</t>
        </is>
      </c>
      <c r="B169" s="37" t="inlineStr">
        <is>
          <t xml:space="preserve">Скоба металлическая однолапковая  для монтажного пистолета d25-26мм. (100шт.) EKF  </t>
        </is>
      </c>
      <c r="C169" s="38" t="inlineStr">
        <is>
          <t>шт</t>
        </is>
      </c>
      <c r="D169" s="39" t="n">
        <v>7.1</v>
      </c>
    </row>
    <row r="170">
      <c r="A170" s="35" t="n"/>
      <c r="B170" s="35" t="inlineStr">
        <is>
          <t>30.01.02 Молниеприемники активные</t>
        </is>
      </c>
      <c r="C170" s="35" t="n"/>
      <c r="D170" s="36" t="n"/>
    </row>
    <row r="171">
      <c r="A171" s="37" t="inlineStr">
        <is>
          <t>lp-5000-40-st</t>
        </is>
      </c>
      <c r="B171" s="37" t="inlineStr">
        <is>
          <t>Мачта молниеприемная L=5м, D=40мм с оттяжками St EKF PROxima</t>
        </is>
      </c>
      <c r="C171" s="38" t="inlineStr">
        <is>
          <t>шт</t>
        </is>
      </c>
      <c r="D171" s="39" t="n">
        <v>26425</v>
      </c>
    </row>
  </sheetData>
  <autoFilter ref="A12:IU171"/>
  <mergeCells count="6">
    <mergeCell ref="A9:IU9"/>
    <mergeCell ref="A7:B7"/>
    <mergeCell ref="C11:D11"/>
    <mergeCell ref="B11:B12"/>
    <mergeCell ref="A10:D10"/>
    <mergeCell ref="A11:A12"/>
  </mergeCells>
  <hyperlinks>
    <hyperlink xmlns:r="http://schemas.openxmlformats.org/officeDocument/2006/relationships" ref="D5" r:id="rId1"/>
  </hyperlinks>
  <printOptions horizontalCentered="1"/>
  <pageMargins left="0" right="0" top="0.196850393700787" bottom="0.551181102362205" header="0.196850393700787" footer="0.196850393700787"/>
  <pageSetup orientation="portrait" paperSize="9" scale="93" fitToHeight="100" firstPageNumber="0"/>
  <headerFooter alignWithMargins="0">
    <oddHeader/>
    <oddFooter>&amp;CСтраница &amp;P из &amp;N</oddFooter>
    <evenHeader/>
    <evenFooter/>
    <firstHeader/>
    <firstFooter/>
  </headerFooter>
  <drawing r:id="rId2"/>
</worksheet>
</file>

<file path=xl/worksheets/sheet3.xml><?xml version="1.0" encoding="utf-8"?>
<worksheet xmlns:r="http://schemas.openxmlformats.org/officeDocument/2006/relationships" xmlns="http://schemas.openxmlformats.org/spreadsheetml/2006/main">
  <sheetPr codeName="Лист6">
    <outlinePr summaryBelow="1" summaryRight="1"/>
    <pageSetUpPr/>
  </sheetPr>
  <dimension ref="A1:L29"/>
  <sheetViews>
    <sheetView showGridLines="0" zoomScale="85" zoomScaleNormal="85" workbookViewId="0">
      <selection activeCell="C13" sqref="C13"/>
    </sheetView>
  </sheetViews>
  <sheetFormatPr baseColWidth="8" defaultColWidth="9.33203125" defaultRowHeight="11.25"/>
  <cols>
    <col width="26.5" bestFit="1" customWidth="1" style="127" min="1" max="1"/>
    <col width="64" customWidth="1" style="127" min="2" max="2"/>
    <col width="34.1640625" bestFit="1" customWidth="1" style="18" min="3" max="3"/>
    <col width="34.1640625" customWidth="1" style="18" min="4" max="6"/>
    <col width="23" customWidth="1" style="127" min="7" max="9"/>
    <col hidden="1" style="127" min="10" max="12"/>
    <col width="9.33203125" customWidth="1" style="127" min="13" max="13"/>
  </cols>
  <sheetData>
    <row r="1" ht="12" customFormat="1" customHeight="1" s="123">
      <c r="A1" s="3" t="n"/>
      <c r="B1" s="11" t="inlineStr">
        <is>
          <t>Дата актуальности:</t>
        </is>
      </c>
      <c r="C1" s="18" t="n"/>
      <c r="D1" s="18" t="n"/>
      <c r="E1" s="18" t="n"/>
      <c r="F1" s="18" t="n"/>
      <c r="G1" s="124" t="n"/>
      <c r="H1" s="125" t="inlineStr">
        <is>
          <t>Гарантия до 10 лет</t>
        </is>
      </c>
    </row>
    <row r="2" ht="12" customFormat="1" customHeight="1" s="123">
      <c r="A2" s="3" t="n"/>
      <c r="B2" s="14" t="n">
        <v>43913</v>
      </c>
      <c r="C2" s="18" t="n"/>
      <c r="D2" s="18" t="n"/>
      <c r="E2" s="18" t="n"/>
      <c r="F2" s="18" t="n"/>
    </row>
    <row r="3" ht="12" customFormat="1" customHeight="1" s="123">
      <c r="A3" s="3" t="n"/>
      <c r="B3" s="11" t="inlineStr">
        <is>
          <t>Контактный телефон:</t>
        </is>
      </c>
      <c r="C3" s="18" t="n"/>
      <c r="D3" s="18" t="n"/>
      <c r="E3" s="18" t="n"/>
      <c r="F3" s="18" t="n"/>
      <c r="G3" s="124" t="n"/>
      <c r="H3" s="125" t="inlineStr">
        <is>
          <t>Гарантия до 7 лет</t>
        </is>
      </c>
    </row>
    <row r="4" ht="12" customFormat="1" customHeight="1" s="123">
      <c r="A4" s="0" t="n"/>
      <c r="B4" s="12" t="inlineStr">
        <is>
          <t>8-800-333-88-15</t>
        </is>
      </c>
      <c r="C4" s="18" t="n"/>
      <c r="D4" s="18" t="n"/>
      <c r="E4" s="18" t="n"/>
      <c r="F4" s="18" t="n"/>
    </row>
    <row r="5" ht="12" customFormat="1" customHeight="1" s="123">
      <c r="A5" s="0" t="n"/>
      <c r="B5" s="15" t="inlineStr">
        <is>
          <t>info@ekf.su</t>
        </is>
      </c>
      <c r="C5" s="18" t="n"/>
      <c r="D5" s="18" t="n"/>
      <c r="E5" s="18" t="n"/>
      <c r="F5" s="18" t="n"/>
      <c r="G5" s="126" t="n"/>
      <c r="H5" s="125" t="inlineStr">
        <is>
          <t>Гарантия до 3 лет</t>
        </is>
      </c>
    </row>
    <row r="6" ht="12" customFormat="1" customHeight="1" s="123">
      <c r="A6" s="9" t="n"/>
      <c r="B6" s="13" t="n"/>
      <c r="C6" s="18" t="n"/>
      <c r="D6" s="18" t="n"/>
      <c r="E6" s="18" t="n"/>
      <c r="F6" s="18" t="n"/>
    </row>
    <row r="7" ht="12" customFormat="1" customHeight="1" s="123">
      <c r="A7" s="122" t="inlineStr">
        <is>
          <t>КАЧЕСТВО, ДОСТУПНОЕ ЛЮДЯМ</t>
        </is>
      </c>
      <c r="C7" s="18" t="n"/>
      <c r="D7" s="18" t="n"/>
      <c r="E7" s="18" t="n"/>
      <c r="F7" s="18" t="n"/>
      <c r="G7" s="8" t="n"/>
      <c r="H7" s="8" t="n"/>
    </row>
    <row r="8" ht="12" customFormat="1" customHeight="1" s="123">
      <c r="C8" s="18" t="n"/>
      <c r="D8" s="18" t="n"/>
      <c r="E8" s="18" t="n"/>
      <c r="F8" s="18" t="n"/>
      <c r="G8" s="10" t="n"/>
      <c r="H8" s="17" t="n"/>
    </row>
    <row r="9" ht="15" customFormat="1" customHeight="1" s="123">
      <c r="A9" s="1" t="n"/>
      <c r="B9" s="1" t="n"/>
      <c r="C9" s="18" t="n"/>
      <c r="D9" s="18" t="n"/>
      <c r="E9" s="18" t="n"/>
      <c r="F9" s="18" t="n"/>
      <c r="G9" s="2" t="n"/>
      <c r="H9" s="2" t="n"/>
      <c r="I9" s="2" t="n"/>
    </row>
    <row r="10" ht="15" customFormat="1" customHeight="1" s="123">
      <c r="C10" s="18" t="n"/>
      <c r="D10" s="18" t="n"/>
      <c r="E10" s="18" t="n"/>
      <c r="F10" s="18" t="n"/>
    </row>
    <row r="11" ht="15" customFormat="1" customHeight="1" s="123">
      <c r="C11" s="19" t="inlineStr">
        <is>
          <t>Тарифная зона №1</t>
        </is>
      </c>
      <c r="D11" s="19" t="inlineStr">
        <is>
          <t>Тарифная зона №2</t>
        </is>
      </c>
      <c r="E11" s="19" t="inlineStr">
        <is>
          <t>Тарифная зона №3</t>
        </is>
      </c>
      <c r="F11" s="19" t="inlineStr">
        <is>
          <t>Тарифная зона №4</t>
        </is>
      </c>
    </row>
    <row r="12" ht="28.5" customFormat="1" customHeight="1" s="6">
      <c r="A12" s="4" t="inlineStr">
        <is>
          <t>Артикул</t>
        </is>
      </c>
      <c r="B12" s="4" t="inlineStr">
        <is>
          <t>Наименование</t>
        </is>
      </c>
      <c r="C12" s="19" t="inlineStr">
        <is>
          <t>Цена Базовая, с НДС, руб.</t>
        </is>
      </c>
      <c r="D12" s="19" t="inlineStr">
        <is>
          <t>Цена Базовая, с НДС, руб.</t>
        </is>
      </c>
      <c r="E12" s="19" t="inlineStr">
        <is>
          <t>Цена Базовая, с НДС, руб.</t>
        </is>
      </c>
      <c r="F12" s="19" t="inlineStr">
        <is>
          <t>Цена Базовая, с НДС, руб.</t>
        </is>
      </c>
      <c r="G12" s="5" t="inlineStr">
        <is>
          <t>1 уровень иерархии</t>
        </is>
      </c>
      <c r="H12" s="5" t="inlineStr">
        <is>
          <t>2 уровень иерархии</t>
        </is>
      </c>
      <c r="I12" s="5" t="inlineStr">
        <is>
          <t>3 уровень иерархии</t>
        </is>
      </c>
    </row>
    <row r="13" ht="16.9" customHeight="1" s="127">
      <c r="A13" s="7" t="inlineStr">
        <is>
          <t>tg2st-90-50m</t>
        </is>
      </c>
      <c r="B13" s="7" t="inlineStr">
        <is>
          <t>Труба гофрированная двустенная гибкая  ПНД d 90 с зондом (50 м) красная EKF</t>
        </is>
      </c>
      <c r="C13" s="41" t="n"/>
      <c r="D13" s="20">
        <f>$C13*J13</f>
        <v/>
      </c>
      <c r="E13" s="20">
        <f>$C13*K13</f>
        <v/>
      </c>
      <c r="F13" s="20">
        <f>$C13*L13</f>
        <v/>
      </c>
      <c r="G13" s="7" t="inlineStr">
        <is>
          <t>27 Кабеленесущие системы</t>
        </is>
      </c>
      <c r="H13" s="7" t="inlineStr">
        <is>
          <t>27.09 Труба двустенная ПНД</t>
        </is>
      </c>
      <c r="I13" s="7" t="n"/>
      <c r="J13" s="6" t="n">
        <v>1.106</v>
      </c>
      <c r="K13" s="6" t="n">
        <v>1.15</v>
      </c>
      <c r="L13" s="6" t="n">
        <v>1.238</v>
      </c>
    </row>
    <row r="14" ht="16.9" customHeight="1" s="127">
      <c r="A14" s="7" t="inlineStr">
        <is>
          <t>tg2st-110-50m</t>
        </is>
      </c>
      <c r="B14" s="7" t="inlineStr">
        <is>
          <t>Труба гофрированная двустенная гибкая ПНД d 110 с зондом (50 м) красная, EKF</t>
        </is>
      </c>
      <c r="C14" s="41" t="n"/>
      <c r="D14" s="20">
        <f>$C14*J14</f>
        <v/>
      </c>
      <c r="E14" s="20">
        <f>$C14*K14</f>
        <v/>
      </c>
      <c r="F14" s="20">
        <f>$C14*L14</f>
        <v/>
      </c>
      <c r="G14" s="7" t="inlineStr">
        <is>
          <t>27 Кабеленесущие системы</t>
        </is>
      </c>
      <c r="H14" s="7" t="inlineStr">
        <is>
          <t>27.09 Труба двустенная ПНД</t>
        </is>
      </c>
      <c r="I14" s="7" t="n"/>
      <c r="J14" s="6" t="n">
        <v>1.087</v>
      </c>
      <c r="K14" s="6" t="n">
        <v>1.13</v>
      </c>
      <c r="L14" s="6" t="n">
        <v>1.216</v>
      </c>
    </row>
    <row r="15" ht="16.9" customHeight="1" s="127">
      <c r="A15" s="7" t="inlineStr">
        <is>
          <t>tg2st-125-50m</t>
        </is>
      </c>
      <c r="B15" s="7" t="inlineStr">
        <is>
          <t>Труба гофрированная двустенная гибкая ПНД d 125 с зондом (50 м) красная, EKF</t>
        </is>
      </c>
      <c r="C15" s="41" t="n"/>
      <c r="D15" s="20">
        <f>$C15*J15</f>
        <v/>
      </c>
      <c r="E15" s="20">
        <f>$C15*K15</f>
        <v/>
      </c>
      <c r="F15" s="20">
        <f>$C15*L15</f>
        <v/>
      </c>
      <c r="G15" s="7" t="inlineStr">
        <is>
          <t>27 Кабеленесущие системы</t>
        </is>
      </c>
      <c r="H15" s="7" t="inlineStr">
        <is>
          <t>27.09 Труба двустенная ПНД</t>
        </is>
      </c>
      <c r="I15" s="7" t="n"/>
      <c r="J15" s="6" t="n">
        <v>1.065</v>
      </c>
      <c r="K15" s="6" t="n">
        <v>1.147</v>
      </c>
      <c r="L15" s="6" t="n">
        <v>1.228</v>
      </c>
    </row>
    <row r="16" ht="16.9" customHeight="1" s="127">
      <c r="A16" s="7" t="inlineStr">
        <is>
          <t>tg2st-160-50m</t>
        </is>
      </c>
      <c r="B16" s="7" t="inlineStr">
        <is>
          <t>Труба гофрированная двустенная гибкая ПНД d 160 с зондом (50 м) красная, EKF</t>
        </is>
      </c>
      <c r="C16" s="41" t="n"/>
      <c r="D16" s="20">
        <f>$C16*J16</f>
        <v/>
      </c>
      <c r="E16" s="20">
        <f>$C16*K16</f>
        <v/>
      </c>
      <c r="F16" s="20">
        <f>$C16*L16</f>
        <v/>
      </c>
      <c r="G16" s="7" t="inlineStr">
        <is>
          <t>27 Кабеленесущие системы</t>
        </is>
      </c>
      <c r="H16" s="7" t="inlineStr">
        <is>
          <t>27.09 Труба двустенная ПНД</t>
        </is>
      </c>
      <c r="I16" s="7" t="n"/>
      <c r="J16" s="6" t="n">
        <v>1.106</v>
      </c>
      <c r="K16" s="6" t="n">
        <v>1.234</v>
      </c>
      <c r="L16" s="6" t="n">
        <v>1.322</v>
      </c>
    </row>
    <row r="17" ht="16.9" customHeight="1" s="127">
      <c r="A17" s="7" t="inlineStr">
        <is>
          <t>tg2st-200-35m</t>
        </is>
      </c>
      <c r="B17" s="7" t="inlineStr">
        <is>
          <t>Труба гофрированная двустенная гибкая ПНД d 200 с зондом (35 м) красная, EKF</t>
        </is>
      </c>
      <c r="C17" s="41" t="n"/>
      <c r="D17" s="20">
        <f>$C17*J17</f>
        <v/>
      </c>
      <c r="E17" s="20">
        <f>$C17*K17</f>
        <v/>
      </c>
      <c r="F17" s="20">
        <f>$C17*L17</f>
        <v/>
      </c>
      <c r="G17" s="7" t="inlineStr">
        <is>
          <t>27 Кабеленесущие системы</t>
        </is>
      </c>
      <c r="H17" s="7" t="inlineStr">
        <is>
          <t>27.09 Труба двустенная ПНД</t>
        </is>
      </c>
      <c r="I17" s="7" t="n"/>
      <c r="J17" s="6" t="n">
        <v>1.106</v>
      </c>
      <c r="K17" s="6" t="n">
        <v>1.234</v>
      </c>
      <c r="L17" s="6" t="n">
        <v>1.417</v>
      </c>
    </row>
    <row r="18" ht="16.9" customHeight="1" s="127">
      <c r="A18" s="7" t="inlineStr">
        <is>
          <t>tg2st-40-50m</t>
        </is>
      </c>
      <c r="B18" s="7" t="inlineStr">
        <is>
          <t>Труба гофрированная двустенная гибкая ПНД d 40 с зондом (50 м) красная, EKF</t>
        </is>
      </c>
      <c r="C18" s="41" t="n"/>
      <c r="D18" s="20">
        <f>$C18*J18</f>
        <v/>
      </c>
      <c r="E18" s="20">
        <f>$C18*K18</f>
        <v/>
      </c>
      <c r="F18" s="20">
        <f>$C18*L18</f>
        <v/>
      </c>
      <c r="G18" s="7" t="inlineStr">
        <is>
          <t>27 Кабеленесущие системы</t>
        </is>
      </c>
      <c r="H18" s="7" t="inlineStr">
        <is>
          <t>27.09 Труба двустенная ПНД</t>
        </is>
      </c>
      <c r="I18" s="7" t="n"/>
      <c r="J18" s="6" t="n">
        <v>1.044</v>
      </c>
      <c r="K18" s="6" t="n">
        <v>1.116</v>
      </c>
      <c r="L18" s="6" t="n">
        <v>1.16</v>
      </c>
    </row>
    <row r="19" ht="16.9" customHeight="1" s="127">
      <c r="A19" s="7" t="inlineStr">
        <is>
          <t>tg2st-50-50m</t>
        </is>
      </c>
      <c r="B19" s="7" t="inlineStr">
        <is>
          <t>Труба гофрированная двустенная гибкая ПНД d 50 с зондом (50 м) красная, EKF</t>
        </is>
      </c>
      <c r="C19" s="41" t="n"/>
      <c r="D19" s="20">
        <f>$C19*J19</f>
        <v/>
      </c>
      <c r="E19" s="20">
        <f>$C19*K19</f>
        <v/>
      </c>
      <c r="F19" s="20">
        <f>$C19*L19</f>
        <v/>
      </c>
      <c r="G19" s="7" t="inlineStr">
        <is>
          <t>27 Кабеленесущие системы</t>
        </is>
      </c>
      <c r="H19" s="7" t="inlineStr">
        <is>
          <t>27.09 Труба двустенная ПНД</t>
        </is>
      </c>
      <c r="I19" s="7" t="n"/>
      <c r="J19" s="6" t="n">
        <v>1.044</v>
      </c>
      <c r="K19" s="6" t="n">
        <v>1.116</v>
      </c>
      <c r="L19" s="6" t="n">
        <v>1.16</v>
      </c>
    </row>
    <row r="20" ht="16.9" customHeight="1" s="127">
      <c r="A20" s="7" t="inlineStr">
        <is>
          <t>tg2st-63-50m</t>
        </is>
      </c>
      <c r="B20" s="7" t="inlineStr">
        <is>
          <t>Труба гофрированная двустенная гибкая ПНД d 63 с зондом (50 м) красная, EKF</t>
        </is>
      </c>
      <c r="C20" s="41" t="n"/>
      <c r="D20" s="20">
        <f>$C20*J20</f>
        <v/>
      </c>
      <c r="E20" s="20">
        <f>$C20*K20</f>
        <v/>
      </c>
      <c r="F20" s="20">
        <f>$C20*L20</f>
        <v/>
      </c>
      <c r="G20" s="7" t="inlineStr">
        <is>
          <t>27 Кабеленесущие системы</t>
        </is>
      </c>
      <c r="H20" s="7" t="inlineStr">
        <is>
          <t>27.09 Труба двустенная ПНД</t>
        </is>
      </c>
      <c r="I20" s="7" t="n"/>
      <c r="J20" s="6" t="n">
        <v>1.106</v>
      </c>
      <c r="K20" s="6" t="n">
        <v>1.15</v>
      </c>
      <c r="L20" s="6" t="n">
        <v>1.238</v>
      </c>
    </row>
    <row r="21" ht="16.9" customHeight="1" s="127">
      <c r="A21" s="7" t="inlineStr">
        <is>
          <t>tg2st-75-50m</t>
        </is>
      </c>
      <c r="B21" s="7" t="inlineStr">
        <is>
          <t>Труба гофрированная двустенная гибкая ПНД d 75 с зондом (50 м) красная, EKF</t>
        </is>
      </c>
      <c r="C21" s="41" t="n"/>
      <c r="D21" s="20">
        <f>$C21*J21</f>
        <v/>
      </c>
      <c r="E21" s="20">
        <f>$C21*K21</f>
        <v/>
      </c>
      <c r="F21" s="20">
        <f>$C21*L21</f>
        <v/>
      </c>
      <c r="G21" s="7" t="inlineStr">
        <is>
          <t>27 Кабеленесущие системы</t>
        </is>
      </c>
      <c r="H21" s="7" t="inlineStr">
        <is>
          <t>27.09 Труба двустенная ПНД</t>
        </is>
      </c>
      <c r="I21" s="7" t="n"/>
      <c r="J21" s="6" t="n">
        <v>1.106</v>
      </c>
      <c r="K21" s="6" t="n">
        <v>1.15</v>
      </c>
      <c r="L21" s="6" t="n">
        <v>1.238</v>
      </c>
    </row>
    <row r="22" ht="16.9" customHeight="1" s="127">
      <c r="A22" s="7" t="inlineStr">
        <is>
          <t>tr2st-110-6m</t>
        </is>
      </c>
      <c r="B22" s="7" t="inlineStr">
        <is>
          <t>Труба гофрированная двустенная жесткая ПНД d110 6м (36м/уп.) красная, EKF</t>
        </is>
      </c>
      <c r="C22" s="41" t="n"/>
      <c r="D22" s="20">
        <f>$C22*J22</f>
        <v/>
      </c>
      <c r="E22" s="20">
        <f>$C22*K22</f>
        <v/>
      </c>
      <c r="F22" s="20">
        <f>$C22*L22</f>
        <v/>
      </c>
      <c r="G22" s="7" t="inlineStr">
        <is>
          <t>27 Кабеленесущие системы</t>
        </is>
      </c>
      <c r="H22" s="7" t="inlineStr">
        <is>
          <t>27.09 Труба двустенная ПНД</t>
        </is>
      </c>
      <c r="I22" s="7" t="n"/>
      <c r="J22" s="6" t="n">
        <v>1.042</v>
      </c>
      <c r="K22" s="6" t="n">
        <v>1.093</v>
      </c>
      <c r="L22" s="6" t="n">
        <v>1.136</v>
      </c>
    </row>
    <row r="23" ht="16.9" customHeight="1" s="127">
      <c r="A23" s="7" t="inlineStr">
        <is>
          <t>tr2st-125-6m</t>
        </is>
      </c>
      <c r="B23" s="7" t="inlineStr">
        <is>
          <t>Труба гофрированная двустенная жесткая ПНД d125 6м (36м/уп.) красная, EKF</t>
        </is>
      </c>
      <c r="C23" s="41" t="n"/>
      <c r="D23" s="20">
        <f>$C23*J23</f>
        <v/>
      </c>
      <c r="E23" s="20">
        <f>$C23*K23</f>
        <v/>
      </c>
      <c r="F23" s="20">
        <f>$C23*L23</f>
        <v/>
      </c>
      <c r="G23" s="7" t="inlineStr">
        <is>
          <t>27 Кабеленесущие системы</t>
        </is>
      </c>
      <c r="H23" s="7" t="inlineStr">
        <is>
          <t>27.09 Труба двустенная ПНД</t>
        </is>
      </c>
      <c r="I23" s="7" t="n"/>
      <c r="J23" s="6" t="n">
        <v>1.068</v>
      </c>
      <c r="K23" s="6" t="n">
        <v>1.111</v>
      </c>
      <c r="L23" s="6" t="n">
        <v>1.17</v>
      </c>
    </row>
    <row r="24" ht="16.9" customHeight="1" s="127">
      <c r="A24" s="7" t="inlineStr">
        <is>
          <t>tr2st-160-6m</t>
        </is>
      </c>
      <c r="B24" s="7" t="inlineStr">
        <is>
          <t>Труба гофрированная двустенная жесткая ПНД d160 6м (24м/уп.) красная, EKF</t>
        </is>
      </c>
      <c r="C24" s="41" t="n"/>
      <c r="D24" s="20">
        <f>$C24*J24</f>
        <v/>
      </c>
      <c r="E24" s="20">
        <f>$C24*K24</f>
        <v/>
      </c>
      <c r="F24" s="20">
        <f>$C24*L24</f>
        <v/>
      </c>
      <c r="G24" s="7" t="inlineStr">
        <is>
          <t>27 Кабеленесущие системы</t>
        </is>
      </c>
      <c r="H24" s="7" t="inlineStr">
        <is>
          <t>27.09 Труба двустенная ПНД</t>
        </is>
      </c>
      <c r="I24" s="7" t="n"/>
      <c r="J24" s="6" t="n">
        <v>1.093</v>
      </c>
      <c r="K24" s="6" t="n">
        <v>1.153</v>
      </c>
      <c r="L24" s="6" t="n">
        <v>1.221</v>
      </c>
    </row>
    <row r="25" ht="16.9" customHeight="1" s="127">
      <c r="A25" s="7" t="inlineStr">
        <is>
          <t>tr2st-200-6m</t>
        </is>
      </c>
      <c r="B25" s="7" t="inlineStr">
        <is>
          <t>Труба гофрированная двустенная жесткая ПНД d200 6м (12м/уп.) красная, EKF</t>
        </is>
      </c>
      <c r="C25" s="41" t="n"/>
      <c r="D25" s="20">
        <f>$C25*J25</f>
        <v/>
      </c>
      <c r="E25" s="20">
        <f>$C25*K25</f>
        <v/>
      </c>
      <c r="F25" s="20">
        <f>$C25*L25</f>
        <v/>
      </c>
      <c r="G25" s="7" t="inlineStr">
        <is>
          <t>27 Кабеленесущие системы</t>
        </is>
      </c>
      <c r="H25" s="7" t="inlineStr">
        <is>
          <t>27.09 Труба двустенная ПНД</t>
        </is>
      </c>
      <c r="I25" s="7" t="n"/>
      <c r="J25" s="6" t="n">
        <v>1.093</v>
      </c>
      <c r="K25" s="6" t="n">
        <v>1.153</v>
      </c>
      <c r="L25" s="6" t="n">
        <v>1.221</v>
      </c>
    </row>
    <row r="26" ht="16.9" customHeight="1" s="127">
      <c r="A26" s="7" t="inlineStr">
        <is>
          <t>tr2st-90-6m</t>
        </is>
      </c>
      <c r="B26" s="7" t="inlineStr">
        <is>
          <t>Труба гофрированная двустенная жесткая ПНД d90 6м (36м/уп.) красная, EKF</t>
        </is>
      </c>
      <c r="C26" s="41" t="n"/>
      <c r="D26" s="20">
        <f>$C26*J26</f>
        <v/>
      </c>
      <c r="E26" s="20">
        <f>$C26*K26</f>
        <v/>
      </c>
      <c r="F26" s="20">
        <f>$C26*L26</f>
        <v/>
      </c>
      <c r="G26" s="7" t="inlineStr">
        <is>
          <t>27 Кабеленесущие системы</t>
        </is>
      </c>
      <c r="H26" s="7" t="inlineStr">
        <is>
          <t>27.09 Труба двустенная ПНД</t>
        </is>
      </c>
      <c r="I26" s="7" t="n"/>
      <c r="J26" s="6" t="n">
        <v>1.106</v>
      </c>
      <c r="K26" s="6" t="n">
        <v>1.15</v>
      </c>
      <c r="L26" s="6" t="n">
        <v>1.238</v>
      </c>
    </row>
    <row r="27" ht="16.9" customHeight="1" s="127">
      <c r="A27" s="7" t="inlineStr">
        <is>
          <t>tr2st-50-6m</t>
        </is>
      </c>
      <c r="B27" s="7" t="inlineStr">
        <is>
          <t>Труба гофрированная двустенная жесткая ПНД d50 6м (36м/уп) красная, EKF</t>
        </is>
      </c>
      <c r="C27" s="41" t="n"/>
      <c r="D27" s="20">
        <f>$C27*J27</f>
        <v/>
      </c>
      <c r="E27" s="20">
        <f>$C27*K27</f>
        <v/>
      </c>
      <c r="F27" s="20">
        <f>$C27*L27</f>
        <v/>
      </c>
      <c r="G27" s="7" t="inlineStr">
        <is>
          <t>27 Кабеленесущие системы</t>
        </is>
      </c>
      <c r="H27" s="7" t="inlineStr">
        <is>
          <t>27.09 Труба двустенная ПНД</t>
        </is>
      </c>
      <c r="I27" s="7" t="n"/>
      <c r="J27" s="6" t="n">
        <v>1.044</v>
      </c>
      <c r="K27" s="6" t="n">
        <v>1.116</v>
      </c>
      <c r="L27" s="6" t="n">
        <v>1.16</v>
      </c>
    </row>
    <row r="28" ht="16.9" customHeight="1" s="127">
      <c r="A28" s="7" t="inlineStr">
        <is>
          <t>tr2st-63-6m</t>
        </is>
      </c>
      <c r="B28" s="7" t="inlineStr">
        <is>
          <t>Труба гофрированная двустенная жесткая ПНД d63 6м (36м/уп) красная, EKF</t>
        </is>
      </c>
      <c r="C28" s="41" t="n"/>
      <c r="D28" s="20">
        <f>$C28*J28</f>
        <v/>
      </c>
      <c r="E28" s="20">
        <f>$C28*K28</f>
        <v/>
      </c>
      <c r="F28" s="20">
        <f>$C28*L28</f>
        <v/>
      </c>
      <c r="G28" s="7" t="inlineStr">
        <is>
          <t>27 Кабеленесущие системы</t>
        </is>
      </c>
      <c r="H28" s="7" t="inlineStr">
        <is>
          <t>27.09 Труба двустенная ПНД</t>
        </is>
      </c>
      <c r="I28" s="7" t="n"/>
      <c r="J28" s="6" t="n">
        <v>1.106</v>
      </c>
      <c r="K28" s="6" t="n">
        <v>1.15</v>
      </c>
      <c r="L28" s="6" t="n">
        <v>1.238</v>
      </c>
    </row>
    <row r="29" ht="16.9" customHeight="1" s="127">
      <c r="A29" s="7" t="inlineStr">
        <is>
          <t>tr2st-75-6m</t>
        </is>
      </c>
      <c r="B29" s="7" t="inlineStr">
        <is>
          <t>Труба гофрированная двустенная жесткая ПНД d75 6м (36м/уп.) красная, EKF</t>
        </is>
      </c>
      <c r="C29" s="41" t="n"/>
      <c r="D29" s="20">
        <f>$C29*J29</f>
        <v/>
      </c>
      <c r="E29" s="20">
        <f>$C29*K29</f>
        <v/>
      </c>
      <c r="F29" s="20">
        <f>$C29*L29</f>
        <v/>
      </c>
      <c r="G29" s="7" t="inlineStr">
        <is>
          <t>27 Кабеленесущие системы</t>
        </is>
      </c>
      <c r="H29" s="7" t="inlineStr">
        <is>
          <t>27.09 Труба двустенная ПНД</t>
        </is>
      </c>
      <c r="I29" s="7" t="n"/>
      <c r="J29" s="6" t="n">
        <v>1.106</v>
      </c>
      <c r="K29" s="6" t="n">
        <v>1.15</v>
      </c>
      <c r="L29" s="6" t="n">
        <v>1.238</v>
      </c>
    </row>
  </sheetData>
  <autoFilter ref="A12:I12"/>
  <mergeCells count="7">
    <mergeCell ref="G5:G6"/>
    <mergeCell ref="H3:I4"/>
    <mergeCell ref="A7:B7"/>
    <mergeCell ref="G3:G4"/>
    <mergeCell ref="H1:I2"/>
    <mergeCell ref="G1:G2"/>
    <mergeCell ref="H5:I6"/>
  </mergeCells>
  <conditionalFormatting sqref="A13:A26">
    <cfRule type="duplicateValues" priority="4" dxfId="0"/>
  </conditionalFormatting>
  <conditionalFormatting sqref="A27">
    <cfRule type="duplicateValues" priority="3" dxfId="0"/>
  </conditionalFormatting>
  <conditionalFormatting sqref="A28">
    <cfRule type="duplicateValues" priority="2" dxfId="0"/>
  </conditionalFormatting>
  <conditionalFormatting sqref="A29">
    <cfRule type="duplicateValues" priority="1" dxfId="0"/>
  </conditionalFormatting>
  <hyperlinks>
    <hyperlink xmlns:r="http://schemas.openxmlformats.org/officeDocument/2006/relationships" ref="B5" r:id="rId1"/>
  </hyperlinks>
  <pageMargins left="0.7" right="0.7" top="0.75" bottom="0.75" header="0.3" footer="0.3"/>
  <pageSetup orientation="portrait" paperSize="9" horizontalDpi="4294967295" verticalDpi="4294967295"/>
  <drawing r:id="rId2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Крачун Андрей Генадьевич</dc:creator>
  <dcterms:created xsi:type="dcterms:W3CDTF">2014-06-18T12:18:46Z</dcterms:created>
  <dcterms:modified xsi:type="dcterms:W3CDTF">2026-06-10T01:03:26Z</dcterms:modified>
  <cp:lastModifiedBy>Леонтьев Олег Юрьевич</cp:lastModifiedBy>
  <cp:lastPrinted>2019-04-29T11:57:25Z</cp:lastPrinted>
</cp:coreProperties>
</file>